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fondy\OP VVV_44_aktivita3\web\"/>
    </mc:Choice>
  </mc:AlternateContent>
  <bookViews>
    <workbookView xWindow="0" yWindow="0" windowWidth="23040" windowHeight="9696"/>
  </bookViews>
  <sheets>
    <sheet name="List1" sheetId="1" r:id="rId1"/>
    <sheet name="List2" sheetId="2" r:id="rId2"/>
  </sheets>
  <definedNames>
    <definedName name="_xlnm._FilterDatabase" localSheetId="0" hidden="1">List1!$A$1:$H$531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5" i="1" l="1"/>
  <c r="C505" i="1"/>
  <c r="D501" i="1"/>
  <c r="C501" i="1"/>
  <c r="D479" i="1"/>
  <c r="C479" i="1"/>
  <c r="D470" i="1"/>
  <c r="C470" i="1"/>
  <c r="D469" i="1"/>
  <c r="C469" i="1"/>
  <c r="D458" i="1"/>
  <c r="C458" i="1"/>
  <c r="D457" i="1"/>
  <c r="C457" i="1"/>
  <c r="D455" i="1"/>
  <c r="C455" i="1"/>
  <c r="D448" i="1"/>
  <c r="C448" i="1"/>
  <c r="D447" i="1"/>
  <c r="C447" i="1"/>
  <c r="D426" i="1"/>
  <c r="C426" i="1"/>
  <c r="D411" i="1"/>
  <c r="C411" i="1"/>
  <c r="D384" i="1"/>
  <c r="C384" i="1"/>
  <c r="D382" i="1"/>
  <c r="C382" i="1"/>
  <c r="D381" i="1"/>
  <c r="C381" i="1"/>
  <c r="D378" i="1"/>
  <c r="C378" i="1"/>
  <c r="D377" i="1"/>
  <c r="C377" i="1"/>
  <c r="D376" i="1"/>
  <c r="C376" i="1"/>
  <c r="D358" i="1"/>
  <c r="C358" i="1"/>
  <c r="D357" i="1"/>
  <c r="C357" i="1"/>
  <c r="D354" i="1"/>
  <c r="C354" i="1"/>
  <c r="D312" i="1"/>
  <c r="C312" i="1"/>
  <c r="D308" i="1"/>
  <c r="C308" i="1"/>
  <c r="D301" i="1"/>
  <c r="C301" i="1"/>
  <c r="D290" i="1"/>
  <c r="C290" i="1"/>
  <c r="D286" i="1"/>
  <c r="C286" i="1"/>
  <c r="D284" i="1"/>
  <c r="C284" i="1"/>
  <c r="D258" i="1"/>
  <c r="C258" i="1"/>
  <c r="D254" i="1"/>
  <c r="C254" i="1"/>
  <c r="D239" i="1"/>
  <c r="C239" i="1"/>
  <c r="D233" i="1"/>
  <c r="C233" i="1"/>
  <c r="D232" i="1"/>
  <c r="C232" i="1"/>
  <c r="D221" i="1"/>
  <c r="C221" i="1"/>
  <c r="D196" i="1"/>
  <c r="C196" i="1"/>
  <c r="D192" i="1"/>
  <c r="C192" i="1"/>
  <c r="D191" i="1"/>
  <c r="C191" i="1"/>
  <c r="D186" i="1"/>
  <c r="C186" i="1"/>
  <c r="D184" i="1"/>
  <c r="C184" i="1"/>
  <c r="D177" i="1"/>
  <c r="C177" i="1"/>
  <c r="D175" i="1"/>
  <c r="C175" i="1"/>
  <c r="D171" i="1"/>
  <c r="C171" i="1"/>
  <c r="D159" i="1"/>
  <c r="C159" i="1"/>
  <c r="D156" i="1"/>
  <c r="C156" i="1"/>
  <c r="D116" i="1"/>
  <c r="C116" i="1"/>
  <c r="D110" i="1"/>
  <c r="C110" i="1"/>
  <c r="D75" i="1"/>
  <c r="C75" i="1"/>
  <c r="D67" i="1"/>
  <c r="C67" i="1"/>
  <c r="D64" i="1"/>
  <c r="C64" i="1"/>
  <c r="D63" i="1"/>
  <c r="C63" i="1"/>
  <c r="D51" i="1"/>
  <c r="C51" i="1"/>
  <c r="D47" i="1"/>
  <c r="C47" i="1"/>
  <c r="D28" i="1"/>
  <c r="C28" i="1"/>
  <c r="D27" i="1"/>
  <c r="C27" i="1"/>
  <c r="D10" i="1"/>
  <c r="C10" i="1"/>
</calcChain>
</file>

<file path=xl/sharedStrings.xml><?xml version="1.0" encoding="utf-8"?>
<sst xmlns="http://schemas.openxmlformats.org/spreadsheetml/2006/main" count="3497" uniqueCount="2439">
  <si>
    <t>Title</t>
  </si>
  <si>
    <t>Authors</t>
  </si>
  <si>
    <t>PrintIsbn</t>
  </si>
  <si>
    <t>EIsbn</t>
  </si>
  <si>
    <t>Publisher</t>
  </si>
  <si>
    <t>PublicationDate</t>
  </si>
  <si>
    <t>Licence</t>
  </si>
  <si>
    <t>Full Record URL</t>
  </si>
  <si>
    <t>Adaptive Radar Signal Processing</t>
  </si>
  <si>
    <t>Haykin, Simon</t>
  </si>
  <si>
    <t>John Wiley &amp; Sons, Incorporated</t>
  </si>
  <si>
    <t>UA</t>
  </si>
  <si>
    <t>https://ebookcentral.proquest.com/lib/cvut/detail.action?docID=281832</t>
  </si>
  <si>
    <t>Airport Engineering : Design, Planning, and Development of 21st Century Airports</t>
  </si>
  <si>
    <t>Ashford, Norman J.; Mumayiz, Saleh; Wright, Paul H.</t>
  </si>
  <si>
    <t>https://ebookcentral.proquest.com/lib/cvut/detail.action?docID=698766</t>
  </si>
  <si>
    <t>Airport Management</t>
  </si>
  <si>
    <t>Prather, C. Daniel; Steele, Richard N.</t>
  </si>
  <si>
    <t>Aviation Supplies and Academics, Inc.</t>
  </si>
  <si>
    <t>3U</t>
  </si>
  <si>
    <t>https://ebookcentral.proquest.com/lib/cvut/detail.action?docID=5179698</t>
  </si>
  <si>
    <t>Attacking Network Protocols : A Hacker's Guide to Capture, Analysis, and Exploitation</t>
  </si>
  <si>
    <t>Forshaw, James</t>
  </si>
  <si>
    <t>No Starch Press, Incorporated</t>
  </si>
  <si>
    <t>https://ebookcentral.proquest.com/lib/cvut/detail.action?docID=5331347</t>
  </si>
  <si>
    <t>Automated Transit : Planning, Operation, and Applications</t>
  </si>
  <si>
    <t>Liu, Rongfang</t>
  </si>
  <si>
    <t>https://ebookcentral.proquest.com/lib/cvut/detail.action?docID=4696768</t>
  </si>
  <si>
    <t>Biomechanics : Mechanical Properties of Living Tissues</t>
  </si>
  <si>
    <t>Fung, Yuan-Cheng</t>
  </si>
  <si>
    <t>Springer New York</t>
  </si>
  <si>
    <t>Springer</t>
  </si>
  <si>
    <t>https://ebookcentral.proquest.com/lib/cvut/detail.action?docID=3084753</t>
  </si>
  <si>
    <t>Biomechanics : Motion, Flow, Stress, and Growth</t>
  </si>
  <si>
    <t>Fung, Y. C.</t>
  </si>
  <si>
    <t>https://ebookcentral.proquest.com/lib/cvut/detail.action?docID=3073769</t>
  </si>
  <si>
    <t>Building (in) the Future : Recasting Labor in Architecture</t>
  </si>
  <si>
    <t>Bernstein, Phillip; Deamer, Peggy</t>
  </si>
  <si>
    <t>Princeton Architectural Press</t>
  </si>
  <si>
    <t>https://ebookcentral.proquest.com/lib/cvut/detail.action?docID=3387338</t>
  </si>
  <si>
    <t>CCNA Routing and Switching Practice Tests : Exam 100-105, Exam 200-105, and Exam 200-125</t>
  </si>
  <si>
    <t>Buhagiar, Jon</t>
  </si>
  <si>
    <t>https://ebookcentral.proquest.com/lib/cvut/detail.action?docID=4825488</t>
  </si>
  <si>
    <t>Creep Mechanics</t>
  </si>
  <si>
    <t>Betten, Josef</t>
  </si>
  <si>
    <t>https://ebookcentral.proquest.com/lib/cvut/detail.action?docID=364435</t>
  </si>
  <si>
    <t>Decision Making For Dummies</t>
  </si>
  <si>
    <t>Jones, Dawna</t>
  </si>
  <si>
    <t>Wiley</t>
  </si>
  <si>
    <t>https://ebookcentral.proquest.com/lib/cvut/detail.action?docID=1784597</t>
  </si>
  <si>
    <t>Ergonomics : Foundational Principles, Applications, and Technologies</t>
  </si>
  <si>
    <t>Bush, Pamela McCauley; McCauley-Bush, Pamela</t>
  </si>
  <si>
    <t>Chapman and Hall/CRC</t>
  </si>
  <si>
    <t>https://ebookcentral.proquest.com/lib/cvut/detail.action?docID=1602822</t>
  </si>
  <si>
    <t>Essentials of Statistics, Global Edition</t>
  </si>
  <si>
    <t>Triola, Mario F.</t>
  </si>
  <si>
    <t>Pearson Education Limited</t>
  </si>
  <si>
    <t>Pearson</t>
  </si>
  <si>
    <t>1U</t>
  </si>
  <si>
    <t>https://ebookcentral.proquest.com/lib/cvut/detail.action?docID=5174445</t>
  </si>
  <si>
    <t>Financial Management for Decision Makers</t>
  </si>
  <si>
    <t>Atrill, Peter</t>
  </si>
  <si>
    <t>https://ebookcentral.proquest.com/lib/cvut/detail.action?docID=5175029</t>
  </si>
  <si>
    <t>Fluidized Bed Boilers : Design and Application</t>
  </si>
  <si>
    <t>Basu, P.</t>
  </si>
  <si>
    <t>Elsevier Science &amp; Technology</t>
  </si>
  <si>
    <t>Pergamon</t>
  </si>
  <si>
    <t>https://ebookcentral.proquest.com/lib/cvut/detail.action?docID=1828992</t>
  </si>
  <si>
    <t>Form and Forces : Designing Efficient, Expressive Structures</t>
  </si>
  <si>
    <t>Allen, Edward; Zalewski, Waclaw</t>
  </si>
  <si>
    <t>https://ebookcentral.proquest.com/lib/cvut/detail.action?docID=698653</t>
  </si>
  <si>
    <t>From the Campfire to the Holodeck : Creating Engaging and Powerful 21st Century Learning Environments</t>
  </si>
  <si>
    <t>Thornburg, David; Nair, Prakash</t>
  </si>
  <si>
    <t>https://ebookcentral.proquest.com/lib/cvut/detail.action?docID=1426516</t>
  </si>
  <si>
    <t>Fundamentals and Applications of Ultrasonic Waves, Second Edition</t>
  </si>
  <si>
    <t>Cheeke, J. David N.</t>
  </si>
  <si>
    <t>https://ebookcentral.proquest.com/lib/cvut/detail.action?docID=945471</t>
  </si>
  <si>
    <t>Game Theory (Second Edition)</t>
  </si>
  <si>
    <t>Petrosyan, Leon A.; Zenkevich, Nikolay A.</t>
  </si>
  <si>
    <t>World Scientific Publishing Co Pte Ltd</t>
  </si>
  <si>
    <t>https://ebookcentral.proquest.com/lib/cvut/detail.action?docID=4461950</t>
  </si>
  <si>
    <t>Game Theory : An Introduction</t>
  </si>
  <si>
    <t>Barron, E. N.</t>
  </si>
  <si>
    <t>https://ebookcentral.proquest.com/lib/cvut/detail.action?docID=661620</t>
  </si>
  <si>
    <t>Geometry and Physics</t>
  </si>
  <si>
    <t>Jost, Jürgen</t>
  </si>
  <si>
    <t>Springer Berlin Heidelberg</t>
  </si>
  <si>
    <t>https://ebookcentral.proquest.com/lib/cvut/detail.action?docID=763685</t>
  </si>
  <si>
    <t>Handbook of Clean Energy Systems, 6 Volume Set</t>
  </si>
  <si>
    <t>https://onlinelibrary.wiley.com/doi/book/10.1002/9781118991978</t>
  </si>
  <si>
    <t>Hands-On Chatbots and Conversational UI Development : Build chatbots and voice user interfaces with Chatfuel, Dialogflow, Microsoft Bot Framework, Twilio, and Alexa Skills</t>
  </si>
  <si>
    <t>Hall, Phil D; Janarthanam, Srini; Venigalla, Vamsi</t>
  </si>
  <si>
    <t>Packt Publishing Ltd</t>
  </si>
  <si>
    <t>Packt Publishing</t>
  </si>
  <si>
    <t>https://ebookcentral.proquest.com/lib/cvut/detail.action?docID=5216104</t>
  </si>
  <si>
    <t>Human Fatigue Risk Management : Improving Safety in the Chemical Processing Industry</t>
  </si>
  <si>
    <t>Thimgan, Matthew S.; Murray, Susan L.; Murray, Susan L.</t>
  </si>
  <si>
    <t>Academic Press</t>
  </si>
  <si>
    <t>https://ebookcentral.proquest.com/lib/cvut/detail.action?docID=4568681</t>
  </si>
  <si>
    <t>Human Physiology: An Integrated Approach, Global Edition</t>
  </si>
  <si>
    <t>Silverthorn, Dee Unglaub</t>
  </si>
  <si>
    <t>https://ebookcentral.proquest.com/lib/cvut/detail.action?docID=5174373</t>
  </si>
  <si>
    <t>Industrial Security : Managing Security in the 21st Century</t>
  </si>
  <si>
    <t>Russell, David L.; Arlow, Pieter C.</t>
  </si>
  <si>
    <t>https://ebookcentral.proquest.com/lib/cvut/detail.action?docID=1895948</t>
  </si>
  <si>
    <t>Interviewing Users : How to Uncover Compelling Insights</t>
  </si>
  <si>
    <t>Portigal, Steve; McCracken, Grant</t>
  </si>
  <si>
    <t>Rosenfeld Media</t>
  </si>
  <si>
    <t>https://ebookcentral.proquest.com/lib/cvut/detail.action?docID=5198119</t>
  </si>
  <si>
    <t>Introduction to Instrumentation and Measurements, Third Edition</t>
  </si>
  <si>
    <t>Northrop, Robert B.</t>
  </si>
  <si>
    <t>https://ebookcentral.proquest.com/lib/cvut/detail.action?docID=1609198</t>
  </si>
  <si>
    <t>Loss Models : From Data to Decisions</t>
  </si>
  <si>
    <t>Klugman, Stuart A.; Panjer, Harry H.; Willmot, Gordon E.</t>
  </si>
  <si>
    <t>https://ebookcentral.proquest.com/lib/cvut/detail.action?docID=3058773</t>
  </si>
  <si>
    <t>Made by Robots : Challenging Architecture at a Larger Scale</t>
  </si>
  <si>
    <t>Gramazio, Fabio; Kohler, Matthias</t>
  </si>
  <si>
    <t>https://ebookcentral.proquest.com/lib/cvut/detail.action?docID=1689317</t>
  </si>
  <si>
    <t>Managerial Economics</t>
  </si>
  <si>
    <t>Samuelson, William F.;Marks, Stephen G.; Marks, Stephen G.</t>
  </si>
  <si>
    <t>Wiley Textbooks</t>
  </si>
  <si>
    <t>https://ebookcentral.proquest.com/lib/cvut/detail.action?docID=4845229</t>
  </si>
  <si>
    <t>Measurement, Instrumentation, and Sensors</t>
  </si>
  <si>
    <t>Webster, John G.; Eren, Halit</t>
  </si>
  <si>
    <t>https://ebookcentral.proquest.com/lib/cvut/detail.action?docID=5379253</t>
  </si>
  <si>
    <t>Microeconomics, Global Edition</t>
  </si>
  <si>
    <t>Pindyck, Robert; Rubinfeld, Daniel</t>
  </si>
  <si>
    <t>https://ebookcentral.proquest.com/lib/cvut/detail.action?docID=5185925</t>
  </si>
  <si>
    <t>MIMO Radar Signal Processing</t>
  </si>
  <si>
    <t>Li, Jian; Stoica, Petre; Gadecki, Cathy</t>
  </si>
  <si>
    <t>https://ebookcentral.proquest.com/lib/cvut/detail.action?docID=380547</t>
  </si>
  <si>
    <t>Oxy-Fuel Combustion for Power Generation and Carbon Dioxide (Co2) Capture : Oxy-Fuel Combustion for Power Generation and Carbon Dioxide (Co2) Capture</t>
  </si>
  <si>
    <t>Zheng, L.</t>
  </si>
  <si>
    <t>https://ebookcentral.proquest.com/lib/cvut/detail.action?docID=1584689</t>
  </si>
  <si>
    <t>Performance Management : Finding the Missing Pieces (to Close the Intelligence Gap)</t>
  </si>
  <si>
    <t>Cokins, Gary</t>
  </si>
  <si>
    <t>https://ebookcentral.proquest.com/lib/cvut/detail.action?docID=176027</t>
  </si>
  <si>
    <t>Permanent Magnet Motor Technology : Design and Applications, Third Edition</t>
  </si>
  <si>
    <t>Gieras, Jacek F.</t>
  </si>
  <si>
    <t>https://ebookcentral.proquest.com/lib/cvut/detail.action?docID=565897</t>
  </si>
  <si>
    <t>Principles of Flight for Pilots</t>
  </si>
  <si>
    <t>Swatton, Peter  J.; Swatton, Peter J.</t>
  </si>
  <si>
    <t>https://ebookcentral.proquest.com/lib/cvut/detail.action?docID=589247</t>
  </si>
  <si>
    <t>Principles of Lasers</t>
  </si>
  <si>
    <t>Svelto, Orazio</t>
  </si>
  <si>
    <t>https://ebookcentral.proquest.com/lib/cvut/detail.action?docID=3082416</t>
  </si>
  <si>
    <t>Principles of Marketing, Global Edition</t>
  </si>
  <si>
    <t>Kotler, Philip T.; Armstrong, Gary</t>
  </si>
  <si>
    <t>https://ebookcentral.proquest.com/lib/cvut/detail.action?docID=5186081</t>
  </si>
  <si>
    <t>Process Systems and Materials for CO2 Capture : Modelling, Design, Control and Integration</t>
  </si>
  <si>
    <t>Papadopoulos, Athanasios I.; Seferlis, Panos</t>
  </si>
  <si>
    <t>https://ebookcentral.proquest.com/lib/cvut/detail.action?docID=4822082</t>
  </si>
  <si>
    <t>Programming Clojure</t>
  </si>
  <si>
    <t>Miller, Alex; Halloway, Stuart; Bedra, Aaron</t>
  </si>
  <si>
    <t>Pragmatic Programmers, LLC, The</t>
  </si>
  <si>
    <t>https://ebookcentral.proquest.com/lib/cvut/detail.action?docID=5328363</t>
  </si>
  <si>
    <t>Project Management: Pearson New International Edition</t>
  </si>
  <si>
    <t>Shtub, Avraham; Bard, Jonathan F.; Globerson, Shlomo</t>
  </si>
  <si>
    <t>https://ebookcentral.proquest.com/lib/cvut/detail.action?docID=5185855</t>
  </si>
  <si>
    <t>RFID Handbook : Fundamentals and Applications in Contactless Smart Cards, Radio Frequency Identification and near-Field Communication</t>
  </si>
  <si>
    <t>Finkenzeller, Klaus; MÃ¼ller, DÃ¶rte; Müller, Dörte; Mller, Drte; MÃ¼ller, DÃ¶rte</t>
  </si>
  <si>
    <t>https://ebookcentral.proquest.com/lib/cvut/detail.action?docID=547191</t>
  </si>
  <si>
    <t>Security Risk Management Body of Knowledge</t>
  </si>
  <si>
    <t>Talbot, Julian; Jakeman, Miles</t>
  </si>
  <si>
    <t>https://ebookcentral.proquest.com/lib/cvut/detail.action?docID=468943</t>
  </si>
  <si>
    <t>Spatial Agency : Other Ways of Doing Architecture</t>
  </si>
  <si>
    <t>Awan, Nishat; Schneider, Tatjana; Till, Jeremy</t>
  </si>
  <si>
    <t>Routledge</t>
  </si>
  <si>
    <t>https://ebookcentral.proquest.com/lib/cvut/detail.action?docID=1397359</t>
  </si>
  <si>
    <t>Springer Handbook of Robotics</t>
  </si>
  <si>
    <t>Siciliano, Bruno; Khatib, Oussama</t>
  </si>
  <si>
    <t>https://ebookcentral.proquest.com/lib/cvut/detail.action?docID=4901894</t>
  </si>
  <si>
    <t>Strategic Management: A Competitive Advantage Approach, Concepts and Cases, Global Edition</t>
  </si>
  <si>
    <t>David, Fred R.; David, Forest R.</t>
  </si>
  <si>
    <t>https://ebookcentral.proquest.com/lib/cvut/detail.action?docID=5185719</t>
  </si>
  <si>
    <t>Suburban Planet : Making the World Urban from the Outside In</t>
  </si>
  <si>
    <t>Keil, Roger</t>
  </si>
  <si>
    <t>Polity Press</t>
  </si>
  <si>
    <t>https://ebookcentral.proquest.com/lib/cvut/detail.action?docID=5179358</t>
  </si>
  <si>
    <t>Sulphur Dioxide and Nitrogen Oxides in Industrial Waste Gases : Emission, Legislation and Abatement</t>
  </si>
  <si>
    <t>van Velzen, Daniel</t>
  </si>
  <si>
    <t>Springer Netherlands</t>
  </si>
  <si>
    <t>https://ebookcentral.proquest.com/lib/cvut/detail.action?docID=3566506</t>
  </si>
  <si>
    <t>Tata Lectures on Theta III</t>
  </si>
  <si>
    <t>Mumford, David; Nori, M.; Norman, P.</t>
  </si>
  <si>
    <t>https://ebookcentral.proquest.com/lib/cvut/detail.action?docID=1204414</t>
  </si>
  <si>
    <t>TensorFlow for Deep Learning : From Linear Regression to Reinforcement Learning</t>
  </si>
  <si>
    <t>Ramsundar, Bharath; Zadeh, Reza Bosagh</t>
  </si>
  <si>
    <t>O'Reilly Media, Incorporated</t>
  </si>
  <si>
    <t>https://ebookcentral.proquest.com/lib/cvut/detail.action?docID=5314509</t>
  </si>
  <si>
    <t>The Emergence of Modern Architecture : A Documentary History, from 1000 To 1810</t>
  </si>
  <si>
    <t>Lefaivre, Liane; Tzonis, Alexander</t>
  </si>
  <si>
    <t>https://ebookcentral.proquest.com/lib/cvut/detail.action?docID=200068</t>
  </si>
  <si>
    <t>Uncertainty Analysis with High Dimensional Dependence Modelling</t>
  </si>
  <si>
    <t>Kurowicka, Dorota; Cooke, Roger</t>
  </si>
  <si>
    <t>https://ebookcentral.proquest.com/lib/cvut/detail.action?docID=274402</t>
  </si>
  <si>
    <t>Urban Transit : Operations, Planning and Economics</t>
  </si>
  <si>
    <t>Vuchic, Vukan R.</t>
  </si>
  <si>
    <t>https://ebookcentral.proquest.com/lib/cvut/detail.action?docID=5148926</t>
  </si>
  <si>
    <t>5G System Design: Architectural and Functional Considerations and Long Term Research</t>
  </si>
  <si>
    <t>Marsch (Editor), Ömer Bulakci (Editor), Olav Queseth (Editor), Mauro Boldi (Editor)</t>
  </si>
  <si>
    <t>978-1-119-42511-3</t>
  </si>
  <si>
    <t>https://ebookcentral.proquest.com/lib/cvut/detail.action?docID=5333088</t>
  </si>
  <si>
    <t xml:space="preserve">Advanced Multicarrier Technologies for Future Radio Communication: 5G and Beyond </t>
  </si>
  <si>
    <t>Hanna Bogucka, Adrian Kliks, Pawel Kryszkiewicz</t>
  </si>
  <si>
    <t>9781119168911</t>
  </si>
  <si>
    <t>https://ebookcentral.proquest.com/lib/cvut/detail.action?docID=4914174</t>
  </si>
  <si>
    <t>Advances in Building Materials : Advances in Building Materials, Icsbm 2011</t>
  </si>
  <si>
    <t>Li, Lijuan</t>
  </si>
  <si>
    <t>9780878492077</t>
  </si>
  <si>
    <t>9783038135593</t>
  </si>
  <si>
    <t>Trans Tech Publications, Limited</t>
  </si>
  <si>
    <t>https://ebookcentral.proquest.com/lib/cvut/detail.action?docID=1872521</t>
  </si>
  <si>
    <t>Advances in Civil Engineering II</t>
  </si>
  <si>
    <t>Zhang, Xiangdong; Li, Hongnan; Feng, Xiating; Chen, Zhihua</t>
  </si>
  <si>
    <t>9783037855652</t>
  </si>
  <si>
    <t>9783038139461</t>
  </si>
  <si>
    <t>https://ebookcentral.proquest.com/lib/cvut/detail.action?docID=1873020</t>
  </si>
  <si>
    <t>Advances in Civil, Architectural, Structural and Constructional Engineering : Proceedings of the International Conference on Civil, Architectural, Structural and Constructional Engineering, Dong-A University, Busan, South Korea, July 17-19 2015</t>
  </si>
  <si>
    <t>Kim, Dong-Keon; Jung, Jongwon; Seo, Junwon</t>
  </si>
  <si>
    <t>9781138028494</t>
  </si>
  <si>
    <t>9781315675909</t>
  </si>
  <si>
    <t>https://ebookcentral.proquest.com/lib/cvut/detail.action?docID=4460237</t>
  </si>
  <si>
    <t>Aluminum Structures : A Guide to Their Specifications and Design</t>
  </si>
  <si>
    <t>Kissell, J. Randolph; Ferry, Robert L.</t>
  </si>
  <si>
    <t>9780471019657</t>
  </si>
  <si>
    <t>9780471275541</t>
  </si>
  <si>
    <t>https://ebookcentral.proquest.com/lib/cvut/detail.action?docID=140126</t>
  </si>
  <si>
    <t>Asphalt Pavements : A Practical Guide to Design, Production and Maintenance for Engineers and Architects</t>
  </si>
  <si>
    <t>Lavin, Patrick</t>
  </si>
  <si>
    <t>9780415247337</t>
  </si>
  <si>
    <t>9780203453292</t>
  </si>
  <si>
    <t>https://ebookcentral.proquest.com/lib/cvut/detail.action?docID=170852</t>
  </si>
  <si>
    <t>Australian Guidebook for Structural Engineers</t>
  </si>
  <si>
    <t>Pack, Lonnie</t>
  </si>
  <si>
    <t>9781138031852</t>
  </si>
  <si>
    <t>9781351769662</t>
  </si>
  <si>
    <t>CRC Press</t>
  </si>
  <si>
    <t>https://ebookcentral.proquest.com/lib/cvut/detail.action?docID=4929787</t>
  </si>
  <si>
    <t>Binders for Durable and Sustainable Concrete</t>
  </si>
  <si>
    <t>Aïtcin, Pierre-Claude</t>
  </si>
  <si>
    <t>9780415385886</t>
  </si>
  <si>
    <t>9781482265767</t>
  </si>
  <si>
    <t>https://ebookcentral.proquest.com/lib/cvut/detail.action?docID=308862</t>
  </si>
  <si>
    <t>Building Facades : A Guide to Common Defects in Tropical Climates</t>
  </si>
  <si>
    <t>Chew, Yit Lin Michael; Kang, Lai Hiong; Wong, Chung Wan; Wong, C.W.</t>
  </si>
  <si>
    <t>9789810234171</t>
  </si>
  <si>
    <t>9789812839701</t>
  </si>
  <si>
    <t>https://ebookcentral.proquest.com/lib/cvut/detail.action?docID=1209912</t>
  </si>
  <si>
    <t>Building Production Management Techniques : An Introduction Through a Systems Approach</t>
  </si>
  <si>
    <t>Moore, David R.; Hague, Douglas J.</t>
  </si>
  <si>
    <t>9780582357044</t>
  </si>
  <si>
    <t>9781317879800</t>
  </si>
  <si>
    <t>https://ebookcentral.proquest.com/lib/cvut/detail.action?docID=1756995</t>
  </si>
  <si>
    <t>Cities of Tomorrow. An Intellectural History of Urban Planning and Design in the Twentieth Century</t>
  </si>
  <si>
    <t>Hall, Peter</t>
  </si>
  <si>
    <t>978-1-118-45651-4</t>
  </si>
  <si>
    <t>https://ebookcentral.proquest.com/lib/cvut/detail.action?docID=1676937</t>
  </si>
  <si>
    <t>Civil and Environmental Engineering : Concepts, Methodologies, Tools, and Applications</t>
  </si>
  <si>
    <t>Management Association, Information Resources</t>
  </si>
  <si>
    <t>9781466696198</t>
  </si>
  <si>
    <t>9781466696204</t>
  </si>
  <si>
    <t>IGI Global</t>
  </si>
  <si>
    <t>https://ebookcentral.proquest.com/lib/cvut/detail.action?docID=4448074</t>
  </si>
  <si>
    <t>Civil Engineering Project Management</t>
  </si>
  <si>
    <t>Twort, A. C.; Rees, J. Gordon</t>
  </si>
  <si>
    <t>9780750657310</t>
  </si>
  <si>
    <t>9780080468679</t>
  </si>
  <si>
    <t>https://ebookcentral.proquest.com/lib/cvut/detail.action?docID=288864</t>
  </si>
  <si>
    <t>Civil, Structural and Environmental Engineering III</t>
  </si>
  <si>
    <t>Bao, Tai; Huang, Zhenhua; Huang, Yong</t>
  </si>
  <si>
    <t>9783038353584</t>
  </si>
  <si>
    <t>9783038267430</t>
  </si>
  <si>
    <t>https://ebookcentral.proquest.com/lib/cvut/detail.action?docID=1912656</t>
  </si>
  <si>
    <t>CMOS Integrated Lab-on-a-chip System for Personalized Biomedical Diagnosis</t>
  </si>
  <si>
    <t>Hao Yu, Mei Yan, Xiwei Huang</t>
  </si>
  <si>
    <t>978-1-119-21835-7</t>
  </si>
  <si>
    <t>Wiley-IEEE</t>
  </si>
  <si>
    <t>https://ebookcentral.proquest.com/lib/cvut/detail.action?docID=5341990</t>
  </si>
  <si>
    <t>Concrete and Masonry Movements</t>
  </si>
  <si>
    <t>Brooks, Jeffrey</t>
  </si>
  <si>
    <t>9780128015254</t>
  </si>
  <si>
    <t>9780128017678</t>
  </si>
  <si>
    <t>Butterworth-Heinemann</t>
  </si>
  <si>
    <t>https://ebookcentral.proquest.com/lib/cvut/detail.action?docID=1772306</t>
  </si>
  <si>
    <t>Concrete and Mortar Production Using Stone Siftings</t>
  </si>
  <si>
    <t>Dvorkin, Leonid; Zhitkovsky, Vadim; Ribakov, Yuri</t>
  </si>
  <si>
    <t>9781138565586</t>
  </si>
  <si>
    <t>9781351345002</t>
  </si>
  <si>
    <t>https://ebookcentral.proquest.com/lib/cvut/detail.action?docID=5352231</t>
  </si>
  <si>
    <t>Concrete Design</t>
  </si>
  <si>
    <t>Persellin, Esra Hasanbas; McMullin, Paul W.; Price, Jonathan S.</t>
  </si>
  <si>
    <t>9781138829961</t>
  </si>
  <si>
    <t>9781317570318</t>
  </si>
  <si>
    <t>https://ebookcentral.proquest.com/lib/cvut/detail.action?docID=4454304</t>
  </si>
  <si>
    <t>Concrete Repair, Rehabilitation and Retrofitting III : 3rd International Conference on Concrete Repair, Rehabilitation and Retrofitting, ICCRRR-3, 3-5 September 2012, Cape Town, South Africa</t>
  </si>
  <si>
    <t>Alexander, Mark G.; Beushausen, Hans-Dieter; Dehn, Frank; Moyo, Pilate</t>
  </si>
  <si>
    <t>9780415899529</t>
  </si>
  <si>
    <t>9780203124253</t>
  </si>
  <si>
    <t>https://ebookcentral.proquest.com/lib/cvut/detail.action?docID=2010043</t>
  </si>
  <si>
    <t>Constitutive Modeling of Geomaterials : Advances and New Applications</t>
  </si>
  <si>
    <t>Yang, Qiang; Zhang, Jian-Min; Zheng, Hong; Yao, Yangping</t>
  </si>
  <si>
    <t>9783642328138</t>
  </si>
  <si>
    <t>9783642328145</t>
  </si>
  <si>
    <t>https://ebookcentral.proquest.com/lib/cvut/detail.action?docID=1082603</t>
  </si>
  <si>
    <t>Construction and Building Research</t>
  </si>
  <si>
    <t>Tort-Ausina, Isabel; Llinares-Millán, Carmen; Fernandez-Plazaola, Igor; Hidalgo-Delgado, Francisco; Martínez-Valenzuela, María Montserrat; Medina-Ramon, Fracisco Javier; Oliver-Faubel, Inmaculada; Rodriguez-Abad, Isabel; Salandin, Andrea; Sanchez-Grandia, Rafael</t>
  </si>
  <si>
    <t>9789400777897</t>
  </si>
  <si>
    <t>9789400777903</t>
  </si>
  <si>
    <t>https://ebookcentral.proquest.com/lib/cvut/detail.action?docID=1697805</t>
  </si>
  <si>
    <t>Construction Equipment Management for Engineers, Estimators, and Owners</t>
  </si>
  <si>
    <t>Gransberg, Douglas; Popescu, Calin; Ryan, Richard C.; Gransberg, Douglas D.; Popescu, Calin M.; Ryan, Richard</t>
  </si>
  <si>
    <t>9780849340376</t>
  </si>
  <si>
    <t>9781420013993</t>
  </si>
  <si>
    <t>https://ebookcentral.proquest.com/lib/cvut/detail.action?docID=274064</t>
  </si>
  <si>
    <t>Construction Management : Principles and Practice</t>
  </si>
  <si>
    <t>Griffith, Alan; Watson, Paul</t>
  </si>
  <si>
    <t>9780333968789</t>
  </si>
  <si>
    <t>9780230500211</t>
  </si>
  <si>
    <t>Palgrave Macmillan</t>
  </si>
  <si>
    <t>https://ebookcentral.proquest.com/lib/cvut/detail.action?docID=4764033</t>
  </si>
  <si>
    <t>Construction Management : Theory and Practice</t>
  </si>
  <si>
    <t>March, Chris</t>
  </si>
  <si>
    <t>9781138694453</t>
  </si>
  <si>
    <t>9781315528151</t>
  </si>
  <si>
    <t>https://ebookcentral.proquest.com/lib/cvut/detail.action?docID=4825175</t>
  </si>
  <si>
    <t>Construction Materials for Civil Engineering</t>
  </si>
  <si>
    <t>Errol Van Amsterdam</t>
  </si>
  <si>
    <t>9789385998942</t>
  </si>
  <si>
    <t>9789387025042</t>
  </si>
  <si>
    <t>Scientific International</t>
  </si>
  <si>
    <t>https://ebookcentral.proquest.com/lib/cvut/detail.action?docID=5044997</t>
  </si>
  <si>
    <t>Construction Program Management</t>
  </si>
  <si>
    <t>Delaney, Joseph</t>
  </si>
  <si>
    <t>9781466575042</t>
  </si>
  <si>
    <t>9781466575059</t>
  </si>
  <si>
    <t>Auerbach Publications</t>
  </si>
  <si>
    <t>https://ebookcentral.proquest.com/lib/cvut/detail.action?docID=1272779</t>
  </si>
  <si>
    <t>Construction Projects: Improvement Strategies, Quality Management and Potential Challenges</t>
  </si>
  <si>
    <t>Hall, Kimberly</t>
  </si>
  <si>
    <t>9781536107425</t>
  </si>
  <si>
    <t>9781536107432</t>
  </si>
  <si>
    <t>Nova Science Publishers, Incorporated</t>
  </si>
  <si>
    <t>https://ebookcentral.proquest.com/lib/cvut/detail.action?docID=4789267</t>
  </si>
  <si>
    <t>Construction Safety</t>
  </si>
  <si>
    <t>Li, Rita Yi Man; Poon, Sun Wah</t>
  </si>
  <si>
    <t>9783642429095</t>
  </si>
  <si>
    <t>9783642350467</t>
  </si>
  <si>
    <t>https://ebookcentral.proquest.com/lib/cvut/detail.action?docID=1206073</t>
  </si>
  <si>
    <t>Construction Scheduling, Cost Optimization and Management</t>
  </si>
  <si>
    <t>Adeli, Hojjat; Karim, Asim</t>
  </si>
  <si>
    <t>9780415244176</t>
  </si>
  <si>
    <t>9781482267686</t>
  </si>
  <si>
    <t>https://ebookcentral.proquest.com/lib/cvut/detail.action?docID=180512</t>
  </si>
  <si>
    <t>Discrete-Time Signal Processing</t>
  </si>
  <si>
    <t>Oppenheim, A.V., Schaffer, R.W</t>
  </si>
  <si>
    <t>9781292025728</t>
  </si>
  <si>
    <t>https://ebookcentral.proquest.com/lib/cvut/detail.action?docID=5174607</t>
  </si>
  <si>
    <t>Engineering Surveying Technology</t>
  </si>
  <si>
    <t>Kennie, T. J. M.; Petrie, G.</t>
  </si>
  <si>
    <t>9780751401936</t>
  </si>
  <si>
    <t>9780203860748</t>
  </si>
  <si>
    <t>https://ebookcentral.proquest.com/lib/cvut/detail.action?docID=487998</t>
  </si>
  <si>
    <t>Excavation, Support and Monitoring : Volume 4</t>
  </si>
  <si>
    <t>Hudson, J. A.</t>
  </si>
  <si>
    <t>9780080420677</t>
  </si>
  <si>
    <t>9781483287812</t>
  </si>
  <si>
    <t>https://ebookcentral.proquest.com/lib/cvut/detail.action?docID=1829251</t>
  </si>
  <si>
    <t>Feedback Control of Dynamic Systems, 7th Edition.</t>
  </si>
  <si>
    <t>Franklin, G.F., Powell, J.D., Emami-Naeini, A.</t>
  </si>
  <si>
    <t>9781292068916</t>
  </si>
  <si>
    <t>https://ebookcentral.proquest.com/lib/cvut/detail.action?docID=5174409</t>
  </si>
  <si>
    <t>Formwork : A Practical Guide</t>
  </si>
  <si>
    <t>Lee, Geoffrey; McAdam, Peter</t>
  </si>
  <si>
    <t>9780419228202</t>
  </si>
  <si>
    <t>9780203860663</t>
  </si>
  <si>
    <t>https://ebookcentral.proquest.com/lib/cvut/detail.action?docID=487989</t>
  </si>
  <si>
    <t>FPGA Prototyping by SystemVerilog Examples: Xilinx MicroBlaze MCS SoC Edition</t>
  </si>
  <si>
    <t>Pong P. Chu</t>
  </si>
  <si>
    <t>978-1-119-28270-9</t>
  </si>
  <si>
    <t>https://ebookcentral.proquest.com/lib/cvut/detail.action?docID=5352678</t>
  </si>
  <si>
    <t>FPGA Prototyping by VHDL Examples: Xilinx MicroBlaze MCS SoC (2nd Edition)</t>
  </si>
  <si>
    <t>978-1-119-28276-1</t>
  </si>
  <si>
    <t>https://ebookcentral.proquest.com/lib/cvut/detail.action?docID=5106967</t>
  </si>
  <si>
    <t>Green Building Handbook: Volume 1</t>
  </si>
  <si>
    <t>Woolley, Tom; Kimmins, Sam; Harrison, Rob; Harrison, Paul</t>
  </si>
  <si>
    <t>9780419226901</t>
  </si>
  <si>
    <t>9780203477403</t>
  </si>
  <si>
    <t>https://ebookcentral.proquest.com/lib/cvut/detail.action?docID=181106</t>
  </si>
  <si>
    <t>Green Building Handbook: Volume 2</t>
  </si>
  <si>
    <t>Woolley, Tom; Kimmins, Sam</t>
  </si>
  <si>
    <t>9780419253808</t>
  </si>
  <si>
    <t>9780203301715</t>
  </si>
  <si>
    <t>https://ebookcentral.proquest.com/lib/cvut/detail.action?docID=181144</t>
  </si>
  <si>
    <t>Grouting 2017 : Grouting, Drilling, and Verification</t>
  </si>
  <si>
    <t>Byle, Michael J.; Johnsen, Lawrence F.; Bruce, Donald A.; El Mohtar, Chadi S.; Gazzarrini, Paolo; Richards, Jr., Thomas D.</t>
  </si>
  <si>
    <t/>
  </si>
  <si>
    <t>9780784480793</t>
  </si>
  <si>
    <t>American Society of Civil Engineers</t>
  </si>
  <si>
    <t>https://ebookcentral.proquest.com/lib/cvut/detail.action?docID=4913747</t>
  </si>
  <si>
    <t>Handbook of Construction Management : Scope, Schedule, and Cost Control</t>
  </si>
  <si>
    <t>Rumane, Abdul Razzak</t>
  </si>
  <si>
    <t>9781482226645</t>
  </si>
  <si>
    <t>9781482226652</t>
  </si>
  <si>
    <t>https://ebookcentral.proquest.com/lib/cvut/detail.action?docID=4683329</t>
  </si>
  <si>
    <t>Handbook of Mechanical Stability in Engineering : Vol. 1: General Theorems and Individual Members of Mechanical Systems | Vol. 2: Stability of Elastically Deformable Mechanical Systems | Vol. 3: More Challenges in Stability Theories and Codification</t>
  </si>
  <si>
    <t>Slivker, Vladimir I.; Perelmuter, Anatoly V.</t>
  </si>
  <si>
    <t>9789814383752</t>
  </si>
  <si>
    <t>9789814383769</t>
  </si>
  <si>
    <t>https://ebookcentral.proquest.com/lib/cvut/detail.action?docID=1193552</t>
  </si>
  <si>
    <t>Handbuch Für Bauingenieure : Technik, Organisation und Wirtschaftlichkeit</t>
  </si>
  <si>
    <t>Zilch, Konrad; Diederichs, Claus Jürgen; Katzenbach, Rolf; Beckmann, Klaus J.</t>
  </si>
  <si>
    <t>9783642144493</t>
  </si>
  <si>
    <t>9783642144509</t>
  </si>
  <si>
    <t>https://ebookcentral.proquest.com/lib/cvut/detail.action?docID=968694</t>
  </si>
  <si>
    <t>Chassis Handbook. Fundamentals, Driving Dynamics, Components, Mechatronics, Perspectives</t>
  </si>
  <si>
    <r>
      <t>Heißing</t>
    </r>
    <r>
      <rPr>
        <sz val="11"/>
        <color theme="1"/>
        <rFont val="Calibri"/>
        <family val="2"/>
        <charset val="238"/>
        <scheme val="minor"/>
      </rPr>
      <t>, Bernd, Ersoy, Metin (Eds.)</t>
    </r>
  </si>
  <si>
    <t>978-3-8348-9789-3</t>
  </si>
  <si>
    <t>https://ebookcentral.proquest.com/lib/cvut/detail.action?docID=749083</t>
  </si>
  <si>
    <t>Integrated Design and Cost Management for Civil Engineers</t>
  </si>
  <si>
    <t>Whyte, Andrew</t>
  </si>
  <si>
    <t>9780415809214</t>
  </si>
  <si>
    <t>9781136463709</t>
  </si>
  <si>
    <t>https://ebookcentral.proquest.com/lib/cvut/detail.action?docID=1573364</t>
  </si>
  <si>
    <t>Introduction to Construction Management</t>
  </si>
  <si>
    <t>Sherratt, Fred</t>
  </si>
  <si>
    <t>9780415707428</t>
  </si>
  <si>
    <t>9781317626473</t>
  </si>
  <si>
    <t>https://ebookcentral.proquest.com/lib/cvut/detail.action?docID=1924453</t>
  </si>
  <si>
    <t>Introduction to Structures</t>
  </si>
  <si>
    <t>McMullin, Paul W.; Price, Jonathan S.</t>
  </si>
  <si>
    <t>9781138829480</t>
  </si>
  <si>
    <t>9781317570943</t>
  </si>
  <si>
    <t>https://ebookcentral.proquest.com/lib/cvut/detail.action?docID=4406494</t>
  </si>
  <si>
    <t>Marketing management. 15 edition</t>
  </si>
  <si>
    <t>KOTLER, P., KELLER, K. L</t>
  </si>
  <si>
    <t>9781292092713</t>
  </si>
  <si>
    <t>https://ebookcentral.proquest.com/lib/cvut/detail.action?docID=5185776</t>
  </si>
  <si>
    <t>Material Strategies in Digital Fabrication</t>
  </si>
  <si>
    <t>Christopher Beorkrem</t>
  </si>
  <si>
    <t>9781315623368</t>
  </si>
  <si>
    <t>https://ebookcentral.proquest.com/lib/cvut/detail.action?docID=4930707</t>
  </si>
  <si>
    <t>Materials in Construction : An Introduction</t>
  </si>
  <si>
    <t>Taylor, G. D.</t>
  </si>
  <si>
    <t>9781138835467</t>
  </si>
  <si>
    <t>9781317879022</t>
  </si>
  <si>
    <t>https://ebookcentral.proquest.com/lib/cvut/detail.action?docID=4929736</t>
  </si>
  <si>
    <t>Mechanics of Microsystems</t>
  </si>
  <si>
    <t>A Corigliano, R Ardito, C. Comi, A. Frangi, A. Ghisi, S. Mariani</t>
  </si>
  <si>
    <t xml:space="preserve">9781119053804 </t>
  </si>
  <si>
    <t>https://ebookcentral.proquest.com/lib/cvut/detail.action?docID=5155739</t>
  </si>
  <si>
    <t>Mechanized Tunnelling in Urban Areas : Design Methodology and Construction Control</t>
  </si>
  <si>
    <t>Guglielmetti, Vittorio; Grasso, Piergiorgio; Mahtab, Ashraf; Xu, Shulin</t>
  </si>
  <si>
    <t>9780415420105</t>
  </si>
  <si>
    <t>9780203938515</t>
  </si>
  <si>
    <t>https://ebookcentral.proquest.com/lib/cvut/detail.action?docID=325563</t>
  </si>
  <si>
    <t>Modern Concrete Construction Manual : Structural Design, Material Properties, Sustainability</t>
  </si>
  <si>
    <t>Peck, Martin</t>
  </si>
  <si>
    <t>9783955532055</t>
  </si>
  <si>
    <t>9783955532062</t>
  </si>
  <si>
    <t>Institut für internationale Architektur-Dokumentation GmbH &amp; Company KG</t>
  </si>
  <si>
    <t>https://ebookcentral.proquest.com/lib/cvut/detail.action?docID=4835211</t>
  </si>
  <si>
    <t>Novel Advances in Microsystems Technologies and Their Applications</t>
  </si>
  <si>
    <t>Laurent A. Francis, Krzysztof Iniewski</t>
  </si>
  <si>
    <t xml:space="preserve">9781466560673 </t>
  </si>
  <si>
    <t>© 2014, published 2017</t>
  </si>
  <si>
    <t>https://ebookcentral.proquest.com/lib/cvut/detail.action?docID=1272776</t>
  </si>
  <si>
    <t>Orthogonal Methods for Array Synthesis: Theory and the ORAMA Computer Tool</t>
  </si>
  <si>
    <t>John Sahalos</t>
  </si>
  <si>
    <t>978-0-470-02853-7</t>
  </si>
  <si>
    <t>https://ebookcentral.proquest.com/lib/cvut/detail.action?docID=284441</t>
  </si>
  <si>
    <t>Pile Design and Construction Practice, Sixth Edition</t>
  </si>
  <si>
    <t>Tomlinson, Michael; Woodward, John</t>
  </si>
  <si>
    <t>9781466592636</t>
  </si>
  <si>
    <t>9781466592643</t>
  </si>
  <si>
    <t>https://ebookcentral.proquest.com/lib/cvut/detail.action?docID=1662984</t>
  </si>
  <si>
    <t>Polymer Fracture</t>
  </si>
  <si>
    <r>
      <t>Kausch</t>
    </r>
    <r>
      <rPr>
        <sz val="11"/>
        <color theme="1"/>
        <rFont val="Calibri"/>
        <family val="2"/>
        <charset val="238"/>
        <scheme val="minor"/>
      </rPr>
      <t>, Hans-Henning</t>
    </r>
  </si>
  <si>
    <t>978-3-642-69628-2</t>
  </si>
  <si>
    <t>https://ebookcentral.proquest.com/lib/cvut/detail.action?docID=3091682</t>
  </si>
  <si>
    <t>Polymer Optical Fibres: Fibre Types, Materials, Fabrication, Characterisation and Applications</t>
  </si>
  <si>
    <t>Christian-Alexander Bunge Markus Beckers Thomas Gries</t>
  </si>
  <si>
    <t>9780081000564</t>
  </si>
  <si>
    <t>Elsevier/Woodhead</t>
  </si>
  <si>
    <t>https://ebookcentral.proquest.com/lib/cvut/detail.action?docID=4659303</t>
  </si>
  <si>
    <t>Practical Guide to Rock Tunneling</t>
  </si>
  <si>
    <t>Brox, Dean</t>
  </si>
  <si>
    <t>9781138629981</t>
  </si>
  <si>
    <t>9781351808682</t>
  </si>
  <si>
    <t>https://ebookcentral.proquest.com/lib/cvut/detail.action?docID=5042172</t>
  </si>
  <si>
    <t>Precast Concrete : Materials, Manufacture, Properties and Usage, Second Edition</t>
  </si>
  <si>
    <t>Levitt, Maurice</t>
  </si>
  <si>
    <t>9780415268462</t>
  </si>
  <si>
    <t>9781482264791</t>
  </si>
  <si>
    <t>https://ebookcentral.proquest.com/lib/cvut/detail.action?docID=324954</t>
  </si>
  <si>
    <t>Principles of Reinforced Concrete Design</t>
  </si>
  <si>
    <t>Sozen, Mete A.; Ichinose, Toshikatsu; Pujol, Santiago</t>
  </si>
  <si>
    <t>9781482231489</t>
  </si>
  <si>
    <t>9781482231496</t>
  </si>
  <si>
    <t>https://ebookcentral.proquest.com/lib/cvut/detail.action?docID=1579782</t>
  </si>
  <si>
    <t>Project Quality Management : Critical Success Factors for Buildings</t>
  </si>
  <si>
    <t>Low, Sui Pheng; Ong, Joy</t>
  </si>
  <si>
    <t>9789812870735</t>
  </si>
  <si>
    <t>9789812870742</t>
  </si>
  <si>
    <t>https://ebookcentral.proquest.com/lib/cvut/detail.action?docID=1731601</t>
  </si>
  <si>
    <t xml:space="preserve">Public Places Urban Spaces: The Dimensions of Urban Design </t>
  </si>
  <si>
    <t>Carmona, M.; Heath, T.; Tiesdell, S.</t>
  </si>
  <si>
    <t xml:space="preserve">9781136444913 </t>
  </si>
  <si>
    <t>https://ebookcentral.proquest.com/lib/cvut/detail.action?docID=662116</t>
  </si>
  <si>
    <t>Quality and Reliability of Technical Systems : Theory and Practice</t>
  </si>
  <si>
    <t>Birolini, Alessandro</t>
  </si>
  <si>
    <t>9783540493884</t>
  </si>
  <si>
    <t>9783540493907</t>
  </si>
  <si>
    <t>https://ebookcentral.proquest.com/lib/cvut/detail.action?docID=372652</t>
  </si>
  <si>
    <t>Quantitative Risk Management and Decision Making in Construction</t>
  </si>
  <si>
    <t>Singh, Amarjit</t>
  </si>
  <si>
    <t>9780784414637</t>
  </si>
  <si>
    <t>9780784480298</t>
  </si>
  <si>
    <t>ASCE Press</t>
  </si>
  <si>
    <t>https://ebookcentral.proquest.com/lib/cvut/detail.action?docID=5164349</t>
  </si>
  <si>
    <t>Reinforced Concrete Design to BS 8110 Simply Explained : Simply Explained</t>
  </si>
  <si>
    <t>Allen, A.</t>
  </si>
  <si>
    <t>9780419145509</t>
  </si>
  <si>
    <t>9780203473054</t>
  </si>
  <si>
    <t>https://ebookcentral.proquest.com/lib/cvut/detail.action?docID=178783</t>
  </si>
  <si>
    <t>Site Control of Materials : Handling, Storage and Protection</t>
  </si>
  <si>
    <t>Johnston, John E.</t>
  </si>
  <si>
    <t>9780408003773</t>
  </si>
  <si>
    <t>9781483144924</t>
  </si>
  <si>
    <t>https://ebookcentral.proquest.com/lib/cvut/detail.action?docID=1838775</t>
  </si>
  <si>
    <t>Smart Buildings Systems Engineering</t>
  </si>
  <si>
    <t>Ahuja, Anil</t>
  </si>
  <si>
    <t>9783319257136</t>
  </si>
  <si>
    <t>9783319257150</t>
  </si>
  <si>
    <t>https://ebookcentral.proquest.com/lib/cvut/detail.action?docID=4454225</t>
  </si>
  <si>
    <t>Stahlbetonbau aktuell 2015 : Praxishandbuch</t>
  </si>
  <si>
    <t>Hegger, Josef; Mark, Peter</t>
  </si>
  <si>
    <t>9783410245193</t>
  </si>
  <si>
    <t>9783410245209</t>
  </si>
  <si>
    <t>Beuth Verlag</t>
  </si>
  <si>
    <t>https://ebookcentral.proquest.com/lib/cvut/detail.action?docID=2033264</t>
  </si>
  <si>
    <t>Stahlbeton-Projekt : 5-geschossiges Büro- und Geschäftshaus Konstruktion und Berechnung nach Eurocode 2</t>
  </si>
  <si>
    <t>Minnert, Jens</t>
  </si>
  <si>
    <t>9783410224112</t>
  </si>
  <si>
    <t>9783410224129</t>
  </si>
  <si>
    <t>https://ebookcentral.proquest.com/lib/cvut/detail.action?docID=2032974</t>
  </si>
  <si>
    <t>Statics of Historic Masonry Constructions</t>
  </si>
  <si>
    <t>Como, Mario</t>
  </si>
  <si>
    <t>9783642443190</t>
  </si>
  <si>
    <t>9783642301322</t>
  </si>
  <si>
    <t>https://ebookcentral.proquest.com/lib/cvut/detail.action?docID=994655</t>
  </si>
  <si>
    <t>Supervision of Concrete Construction 1</t>
  </si>
  <si>
    <t>Richardson, J.</t>
  </si>
  <si>
    <t>9780415515740</t>
  </si>
  <si>
    <t>9780203210017</t>
  </si>
  <si>
    <t>https://ebookcentral.proquest.com/lib/cvut/detail.action?docID=181388</t>
  </si>
  <si>
    <t>Supervision of Concrete Construction 2</t>
  </si>
  <si>
    <t>Richardson, J. G.</t>
  </si>
  <si>
    <t>9780863100239</t>
  </si>
  <si>
    <t>9780203210055</t>
  </si>
  <si>
    <t>https://ebookcentral.proquest.com/lib/cvut/detail.action?docID=181389</t>
  </si>
  <si>
    <t>The Eyes of the Skin: Architecture and the Senses</t>
  </si>
  <si>
    <t>Pallasmaa, Juhani</t>
  </si>
  <si>
    <t>978-1-119-94350-1</t>
  </si>
  <si>
    <t>https://ebookcentral.proquest.com/lib/cvut/detail.action?docID=896076</t>
  </si>
  <si>
    <t>The Management of Construction: a Project Lifecycle Approach</t>
  </si>
  <si>
    <t>Bennett, F. Lawrence</t>
  </si>
  <si>
    <t>9780750652544</t>
  </si>
  <si>
    <t>9780080496214</t>
  </si>
  <si>
    <t>https://ebookcentral.proquest.com/lib/cvut/detail.action?docID=297111</t>
  </si>
  <si>
    <t>The Rise of the Network Society</t>
  </si>
  <si>
    <t>Manuel Castells</t>
  </si>
  <si>
    <t>978-1-444-35631-1</t>
  </si>
  <si>
    <t>https://ebookcentral.proquest.com/lib/cvut/detail.action?docID=470450</t>
  </si>
  <si>
    <t>The social logic of space</t>
  </si>
  <si>
    <t>Bill Hillier, Julienne Hanson</t>
  </si>
  <si>
    <t xml:space="preserve">9780511937392 </t>
  </si>
  <si>
    <t>CUP</t>
  </si>
  <si>
    <t>online 2009</t>
  </si>
  <si>
    <t>https://ebookcentral.proquest.com/lib/cvut/detail.action?docID=1644658</t>
  </si>
  <si>
    <t>Timber Design</t>
  </si>
  <si>
    <t>9781138838703</t>
  </si>
  <si>
    <t>9781317559344</t>
  </si>
  <si>
    <t>https://ebookcentral.proquest.com/lib/cvut/detail.action?docID=4838074</t>
  </si>
  <si>
    <t>Tunnelling Contracts and Site Investigation</t>
  </si>
  <si>
    <t>Attewell, P. B.</t>
  </si>
  <si>
    <t>9780419191407</t>
  </si>
  <si>
    <t>9780203474938</t>
  </si>
  <si>
    <t>https://ebookcentral.proquest.com/lib/cvut/detail.action?docID=181042</t>
  </si>
  <si>
    <t>Tunnels and Underground Structures: Proceedings Tunnels and Underground Structures, Singapore 2000</t>
  </si>
  <si>
    <t>KrishnanR.; Krishnan, R.; Shirlaw, J.N.; Krishnan, R.</t>
  </si>
  <si>
    <t>9789058091710</t>
  </si>
  <si>
    <t>9781351406673</t>
  </si>
  <si>
    <t>https://ebookcentral.proquest.com/lib/cvut/detail.action?docID=5087486</t>
  </si>
  <si>
    <t>Urbanisms: Working with Doubt</t>
  </si>
  <si>
    <t>Steven Holl</t>
  </si>
  <si>
    <t>9781568986791</t>
  </si>
  <si>
    <t>https://ebookcentral.proquest.com/lib/cvut/detail.action?docID=3387321</t>
  </si>
  <si>
    <t>Using the Building Regulations: Part M Access</t>
  </si>
  <si>
    <t>Smith, Melanie</t>
  </si>
  <si>
    <t>9780750664509</t>
  </si>
  <si>
    <t>9780080456348</t>
  </si>
  <si>
    <t>https://ebookcentral.proquest.com/lib/cvut/detail.action?docID=269999</t>
  </si>
  <si>
    <t>Vibro-Acoustics of Lightweight Sandwich Structures</t>
  </si>
  <si>
    <t>Lu, Tianjian; Xin, Fengxian</t>
  </si>
  <si>
    <t>9783642553578</t>
  </si>
  <si>
    <t>9783642553585</t>
  </si>
  <si>
    <t>https://ebookcentral.proquest.com/lib/cvut/detail.action?docID=1783327</t>
  </si>
  <si>
    <t>Wireless Communications</t>
  </si>
  <si>
    <t>Andreas F. Molisch</t>
  </si>
  <si>
    <t>978-1-118-35568-8</t>
  </si>
  <si>
    <t>https://ebookcentral.proquest.com/lib/cvut/detail.action?docID=875742</t>
  </si>
  <si>
    <t>Advances in Thermal Spraying</t>
  </si>
  <si>
    <t>Yong Zhou</t>
  </si>
  <si>
    <t>9780080318783</t>
  </si>
  <si>
    <t>9781483152646</t>
  </si>
  <si>
    <t>Elsevier</t>
  </si>
  <si>
    <t>https://ebookcentral.proquest.com/lib/cvut/detail.action?docID=1822182</t>
  </si>
  <si>
    <t>Modern Industrial Organization, Global edition</t>
  </si>
  <si>
    <t>Dennis Carlton; Jeffrey Perloff</t>
  </si>
  <si>
    <t>9781292087856</t>
  </si>
  <si>
    <t>9781292087863</t>
  </si>
  <si>
    <t>https://ebookcentral.proquest.com/lib/cvut/detail.action?docID=5174991</t>
  </si>
  <si>
    <t>12 trendů</t>
  </si>
  <si>
    <t>Černý, Michal</t>
  </si>
  <si>
    <t>9788021075511</t>
  </si>
  <si>
    <t>9788021068032</t>
  </si>
  <si>
    <t>Masarykova univerzita</t>
  </si>
  <si>
    <t>2014</t>
  </si>
  <si>
    <t>1BUU</t>
  </si>
  <si>
    <t>http://search.ebscohost.com/login.aspx?direct=true&amp;scope=site&amp;db=nlebk&amp;db=nlabk&amp;AN=992719</t>
  </si>
  <si>
    <t>A Condensed Course of Quantum Mechanics</t>
  </si>
  <si>
    <t>Cejnar, Pavel</t>
  </si>
  <si>
    <t>9788024623498</t>
  </si>
  <si>
    <t>Charles University in Prague, Karolinum Press</t>
  </si>
  <si>
    <t>2013</t>
  </si>
  <si>
    <t>http://search.ebscohost.com/login.aspx?direct=true&amp;scope=site&amp;db=nlebk&amp;db=nlabk&amp;AN=1043858</t>
  </si>
  <si>
    <t>A Geometry of Music</t>
  </si>
  <si>
    <t>Tymoczko, Dmitri</t>
  </si>
  <si>
    <t>9780195336672</t>
  </si>
  <si>
    <t>9780199714353</t>
  </si>
  <si>
    <t>Oxford University Press</t>
  </si>
  <si>
    <t>http://search.ebscohost.com/login.aspx?direct=true&amp;scope=site&amp;db=nlebk&amp;db=nlabk&amp;AN=358735</t>
  </si>
  <si>
    <t>Additive Manufacturing Handbook</t>
  </si>
  <si>
    <t>Badiru, Adedeji B., Vhance V. Valencia, and David Liu, eds.</t>
  </si>
  <si>
    <t>9781482264081</t>
  </si>
  <si>
    <t>9781351645393</t>
  </si>
  <si>
    <t>http://search.ebscohost.com/login.aspx?direct=true&amp;scope=site&amp;db=nlebk&amp;db=nlabk&amp;AN=1521291</t>
  </si>
  <si>
    <t>Advanced Materials for Integrated Optical Waveguides</t>
  </si>
  <si>
    <t>Tong, Xingcun Colin</t>
  </si>
  <si>
    <t>9783319015491</t>
  </si>
  <si>
    <t>9783319015507</t>
  </si>
  <si>
    <t>http://search.ebscohost.com/login.aspx?direct=true&amp;scope=site&amp;db=nlebk&amp;db=nlabk&amp;AN=653234</t>
  </si>
  <si>
    <t>Advances in Architectural Geometry 2014</t>
  </si>
  <si>
    <t>Block, Philippe</t>
  </si>
  <si>
    <t>9783319114170</t>
  </si>
  <si>
    <t>9783319114187</t>
  </si>
  <si>
    <t>http://search.ebscohost.com/login.aspx?direct=true&amp;scope=site&amp;db=nlebk&amp;db=nlabk&amp;AN=933843</t>
  </si>
  <si>
    <t>Advances in Steam Turbines for Modern Power Plants</t>
  </si>
  <si>
    <t>Tanuma, Tadashi</t>
  </si>
  <si>
    <t>9780081003145</t>
  </si>
  <si>
    <t>9780081003251</t>
  </si>
  <si>
    <t>Woodhead Publishing</t>
  </si>
  <si>
    <t>http://search.ebscohost.com/login.aspx?direct=true&amp;scope=site&amp;db=nlebk&amp;db=nlabk&amp;AN=1144512</t>
  </si>
  <si>
    <t>Aerospace Sensors</t>
  </si>
  <si>
    <t>Nebylov, A. V.</t>
  </si>
  <si>
    <t>9781606500590</t>
  </si>
  <si>
    <t>9781606500613</t>
  </si>
  <si>
    <t>Momentum Press</t>
  </si>
  <si>
    <t>http://search.ebscohost.com/login.aspx?direct=true&amp;scope=site&amp;db=nlebk&amp;db=nlabk&amp;AN=511575</t>
  </si>
  <si>
    <t>Agency : Working With Uncertain Architectures</t>
  </si>
  <si>
    <t>Kossak, Florian</t>
  </si>
  <si>
    <t>9780415566018</t>
  </si>
  <si>
    <t>9780203860298</t>
  </si>
  <si>
    <t>1B3U</t>
  </si>
  <si>
    <t>http://search.ebscohost.com/login.aspx?direct=true&amp;scope=site&amp;db=nlebk&amp;db=nlabk&amp;AN=301176</t>
  </si>
  <si>
    <t>Aircraft Communications and Navigation Systems</t>
  </si>
  <si>
    <t>Tooley, Mike; Wyatt, David</t>
  </si>
  <si>
    <t>9780750681377</t>
  </si>
  <si>
    <t>9781136079023</t>
  </si>
  <si>
    <t>http://search.ebscohost.com/login.aspx?direct=true&amp;scope=site&amp;db=nlebk&amp;db=nlabk&amp;AN=606785</t>
  </si>
  <si>
    <t>Aircraft Communications and Navigation Systems (2nd ed.)</t>
  </si>
  <si>
    <t xml:space="preserve">Mike Tooley (Author), David Wyatt (Author) </t>
  </si>
  <si>
    <t>e9781315858982</t>
  </si>
  <si>
    <t>9781315858982</t>
  </si>
  <si>
    <t>http://search.ebscohost.com/login.aspx?direct=true&amp;scope=site&amp;db=nlebk&amp;db=nlabk&amp;AN=1612473</t>
  </si>
  <si>
    <t>Alternative Oil Supply Infrastructures for the Czech Republic and Slovak Republic</t>
  </si>
  <si>
    <t>Vlček, Tomáš</t>
  </si>
  <si>
    <t>9788021082830</t>
  </si>
  <si>
    <t>9788021080355</t>
  </si>
  <si>
    <t>2015</t>
  </si>
  <si>
    <t>http://search.ebscohost.com/login.aspx?direct=true&amp;scope=site&amp;db=nlebk&amp;db=nlabk&amp;AN=1543325</t>
  </si>
  <si>
    <t>An Explanation of the Inverted-U Relationship Between Profitability and Innovation</t>
  </si>
  <si>
    <t>Krčál, Ondřej</t>
  </si>
  <si>
    <t>9788021074989</t>
  </si>
  <si>
    <t>9788021074231</t>
  </si>
  <si>
    <t>http://search.ebscohost.com/login.aspx?direct=true&amp;scope=site&amp;db=nlebk&amp;db=nlabk&amp;AN=1257488</t>
  </si>
  <si>
    <t>Analýza Restitučních Procesů V České Republice</t>
  </si>
  <si>
    <t>Zeman, Karel</t>
  </si>
  <si>
    <t>9788024633121</t>
  </si>
  <si>
    <t>9788024629544</t>
  </si>
  <si>
    <t>2016</t>
  </si>
  <si>
    <t>http://search.ebscohost.com/login.aspx?direct=true&amp;scope=site&amp;db=nlebk&amp;db=nlabk&amp;AN=1239018</t>
  </si>
  <si>
    <t>Analyzing the Social Web</t>
  </si>
  <si>
    <t>Golbeck, Jennifer</t>
  </si>
  <si>
    <t>9780124055315</t>
  </si>
  <si>
    <t>9780124058569</t>
  </si>
  <si>
    <t>Morgan Kaufmann</t>
  </si>
  <si>
    <t>http://search.ebscohost.com/login.aspx?direct=true&amp;scope=site&amp;db=nlebk&amp;db=nlabk&amp;AN=485310</t>
  </si>
  <si>
    <t>Annual Dynamics of Daylight Variability and Contrast</t>
  </si>
  <si>
    <t>Rockcastle, Siobhan; Andersen, Marilyne</t>
  </si>
  <si>
    <t>9781447152323</t>
  </si>
  <si>
    <t>9781447152330</t>
  </si>
  <si>
    <t>http://search.ebscohost.com/login.aspx?direct=true&amp;scope=site&amp;db=nlebk&amp;db=nlabk&amp;AN=603100</t>
  </si>
  <si>
    <t>Applied Algebra, Algebraic Algorithms and Error-correcting Codes</t>
  </si>
  <si>
    <t>Fossorier, Marc</t>
  </si>
  <si>
    <t>9783540314233</t>
  </si>
  <si>
    <t>9783540314240</t>
  </si>
  <si>
    <t>http://search.ebscohost.com/login.aspx?direct=true&amp;scope=site&amp;db=nlebk&amp;db=nlabk&amp;AN=183108</t>
  </si>
  <si>
    <t>Architectural Research Methods</t>
  </si>
  <si>
    <t>Wang, David; Groat, Linda N.</t>
  </si>
  <si>
    <t>9780470908556</t>
  </si>
  <si>
    <t>9781118418512</t>
  </si>
  <si>
    <t>http://search.ebscohost.com/login.aspx?direct=true&amp;scope=site&amp;db=nlebk&amp;db=nlabk&amp;AN=566384</t>
  </si>
  <si>
    <t>Armstrong's Handbook of Human Resource Management Practice</t>
  </si>
  <si>
    <t>Armstrong, Michael</t>
  </si>
  <si>
    <t>9780749474119</t>
  </si>
  <si>
    <t>9780749474126</t>
  </si>
  <si>
    <t>Kogan Page</t>
  </si>
  <si>
    <t>http://search.ebscohost.com/login.aspx?direct=true&amp;scope=site&amp;db=nlebk&amp;db=nlabk&amp;AN=1507866</t>
  </si>
  <si>
    <t>Atmosféra a klima</t>
  </si>
  <si>
    <t>Braniš, Martin</t>
  </si>
  <si>
    <t>9788024631189</t>
  </si>
  <si>
    <t>9788024615981</t>
  </si>
  <si>
    <t>http://search.ebscohost.com/login.aspx?direct=true&amp;scope=site&amp;db=nlebk&amp;db=nlabk&amp;AN=1368052</t>
  </si>
  <si>
    <t>Audio Power Amplifier Design</t>
  </si>
  <si>
    <t>Self, Douglas</t>
  </si>
  <si>
    <t>9780240526133</t>
  </si>
  <si>
    <t>9781136123825</t>
  </si>
  <si>
    <t>http://search.ebscohost.com/login.aspx?direct=true&amp;scope=site&amp;db=nlebk&amp;db=nlabk&amp;AN=606487</t>
  </si>
  <si>
    <t>Automotive Ergonomics</t>
  </si>
  <si>
    <t>Gkikas, Nikolaos</t>
  </si>
  <si>
    <t>9781439894255</t>
  </si>
  <si>
    <t>9781439894279</t>
  </si>
  <si>
    <t>http://search.ebscohost.com/login.aspx?direct=true&amp;scope=site&amp;db=nlebk&amp;db=nlabk&amp;AN=478699</t>
  </si>
  <si>
    <t>Automotive Sensors</t>
  </si>
  <si>
    <t>Turner, J. D.</t>
  </si>
  <si>
    <t>9781606500095</t>
  </si>
  <si>
    <t>9781606500118</t>
  </si>
  <si>
    <t>http://search.ebscohost.com/login.aspx?direct=true&amp;scope=site&amp;db=nlebk&amp;db=nlabk&amp;AN=501117</t>
  </si>
  <si>
    <t>Aviation and Airport Security : Terrorism and Safety Concerns</t>
  </si>
  <si>
    <t>Sweet, Kathleen M.</t>
  </si>
  <si>
    <t>9781420088168</t>
  </si>
  <si>
    <t>9781439894736</t>
  </si>
  <si>
    <t>http://search.ebscohost.com/login.aspx?direct=true&amp;scope=site&amp;db=nlebk&amp;db=nlabk&amp;AN=1499450</t>
  </si>
  <si>
    <t>Bankovnictví v teorii a praxi</t>
  </si>
  <si>
    <t>Mejstřík, Michal</t>
  </si>
  <si>
    <t>9788024630021</t>
  </si>
  <si>
    <t>9788024628707</t>
  </si>
  <si>
    <t>http://search.ebscohost.com/login.aspx?direct=true&amp;scope=site&amp;db=nlebk&amp;db=nlabk&amp;AN=986829</t>
  </si>
  <si>
    <t>Beginning Ethical Hacking with Python</t>
  </si>
  <si>
    <t>Sinha, Sanjib</t>
  </si>
  <si>
    <t>9781484225400</t>
  </si>
  <si>
    <t>9781484225417</t>
  </si>
  <si>
    <t>Apress</t>
  </si>
  <si>
    <t>http://search.ebscohost.com/login.aspx?direct=true&amp;scope=site&amp;db=nlebk&amp;db=nlabk&amp;AN=1406773</t>
  </si>
  <si>
    <t>Bottlenecks : Aligning UX Design with User Psychology</t>
  </si>
  <si>
    <t>Evans, David C.</t>
  </si>
  <si>
    <t>9781484225790</t>
  </si>
  <si>
    <t>9781484225806</t>
  </si>
  <si>
    <t>http://search.ebscohost.com/login.aspx?direct=true&amp;scope=site&amp;db=nlebk&amp;db=nlabk&amp;AN=1466943</t>
  </si>
  <si>
    <t>Brakes, Brake Control and Driver Assistance Systems</t>
  </si>
  <si>
    <t>Reif, Konrad</t>
  </si>
  <si>
    <t>9783658039776</t>
  </si>
  <si>
    <t>9783658039783</t>
  </si>
  <si>
    <t>Springer Vieweg</t>
  </si>
  <si>
    <t>http://search.ebscohost.com/login.aspx?direct=true&amp;scope=site&amp;db=nlebk&amp;db=nlabk&amp;AN=815398</t>
  </si>
  <si>
    <t>Building Information Systems in the Construction Industry</t>
  </si>
  <si>
    <t>Galiano, A.; Mahdjoubi, L.; Brebbia, C. A.</t>
  </si>
  <si>
    <t>9781784662752</t>
  </si>
  <si>
    <t>9781784662769</t>
  </si>
  <si>
    <t>WIT Press</t>
  </si>
  <si>
    <t>http://search.ebscohost.com/login.aspx?direct=true&amp;scope=site&amp;db=nlebk&amp;db=nlabk&amp;AN=1697630</t>
  </si>
  <si>
    <t>Calcium and Chemical Looping Technology for Power Generation and Carbon Dioxide (CO2) Capture</t>
  </si>
  <si>
    <t>Fennell, Paul; Anthony, Ben</t>
  </si>
  <si>
    <t>9780857092434</t>
  </si>
  <si>
    <t>9780857097606</t>
  </si>
  <si>
    <t>http://search.ebscohost.com/login.aspx?direct=true&amp;scope=site&amp;db=nlebk&amp;db=nlabk&amp;AN=995867</t>
  </si>
  <si>
    <t>Carbon Capture, Storage and Use</t>
  </si>
  <si>
    <t>Kuckshinrichs, Wilhelm; Hake, J.-Fr</t>
  </si>
  <si>
    <t>9783319119427</t>
  </si>
  <si>
    <t>9783319119434</t>
  </si>
  <si>
    <t>http://search.ebscohost.com/login.aspx?direct=true&amp;scope=site&amp;db=nlebk&amp;db=nlabk&amp;AN=907337</t>
  </si>
  <si>
    <t>Circulating Fluidized Bed Boilers : Design, Operation and Maintenance</t>
  </si>
  <si>
    <t>Basu, Prabir</t>
  </si>
  <si>
    <t>9783319061726</t>
  </si>
  <si>
    <t>9783319061733</t>
  </si>
  <si>
    <t>http://search.ebscohost.com/login.aspx?direct=true&amp;scope=site&amp;db=nlebk&amp;db=nlabk&amp;AN=976868</t>
  </si>
  <si>
    <t>Coal Fired Flue Gas Mercury Emission Controls</t>
  </si>
  <si>
    <t>Wu, Jiang et al.</t>
  </si>
  <si>
    <t>9783662463468</t>
  </si>
  <si>
    <t>9783662463475</t>
  </si>
  <si>
    <t>http://search.ebscohost.com/login.aspx?direct=true&amp;scope=site&amp;db=nlebk&amp;db=nlabk&amp;AN=967480</t>
  </si>
  <si>
    <t>Collagen : Structure and Mechanics</t>
  </si>
  <si>
    <t>Fratzl, Peter</t>
  </si>
  <si>
    <t>9780387739052</t>
  </si>
  <si>
    <t>9780387739069</t>
  </si>
  <si>
    <t>http://search.ebscohost.com/login.aspx?direct=true&amp;scope=site&amp;db=nlebk&amp;db=nlabk&amp;AN=229252</t>
  </si>
  <si>
    <t>Computational Welding Mechanics</t>
  </si>
  <si>
    <t>Lars-Erik Lindgren</t>
  </si>
  <si>
    <t>9781845692216</t>
  </si>
  <si>
    <t>9781845693558</t>
  </si>
  <si>
    <t>http://search.ebscohost.com/login.aspx?direct=true&amp;scope=site&amp;db=nlebk&amp;db=nlabk&amp;AN=209505</t>
  </si>
  <si>
    <t>Concise Townscape</t>
  </si>
  <si>
    <t>Cullen, Gordon</t>
  </si>
  <si>
    <t>9780750620185</t>
  </si>
  <si>
    <t>9781136020902</t>
  </si>
  <si>
    <t>http://search.ebscohost.com/login.aspx?direct=true&amp;scope=site&amp;db=nlebk&amp;db=nlabk&amp;AN=481626</t>
  </si>
  <si>
    <t>Condensation of Steam in Nozzles and Turbine Cascades</t>
  </si>
  <si>
    <t>Šťastný, Miroslav</t>
  </si>
  <si>
    <t>9788026105428</t>
  </si>
  <si>
    <t>9788026104896</t>
  </si>
  <si>
    <t>University of West Bohemia</t>
  </si>
  <si>
    <t>http://search.ebscohost.com/login.aspx?direct=true&amp;scope=site&amp;db=nlebk&amp;db=nlabk&amp;AN=1163734</t>
  </si>
  <si>
    <t>Construction Contract Claims, Changes, and Dispute Resolution</t>
  </si>
  <si>
    <t>Levin, Paul</t>
  </si>
  <si>
    <t>9780784479698</t>
  </si>
  <si>
    <t>http://search.ebscohost.com/login.aspx?direct=true&amp;scope=site&amp;db=nlebk&amp;db=nlabk&amp;AN=1422603</t>
  </si>
  <si>
    <t>Construction Delays</t>
  </si>
  <si>
    <t>Nagata, Mark F. et al.</t>
  </si>
  <si>
    <t>9780128112441</t>
  </si>
  <si>
    <t>9780128112434</t>
  </si>
  <si>
    <t>http://search.ebscohost.com/login.aspx?direct=true&amp;scope=site&amp;db=nlebk&amp;db=nlabk&amp;AN=1442633</t>
  </si>
  <si>
    <t>Construction Site Coordination and Management Guide</t>
  </si>
  <si>
    <t>Alhady, Ahmed M.; Ezeldin, A. Samer</t>
  </si>
  <si>
    <t>9781947083288</t>
  </si>
  <si>
    <t>9781947083295</t>
  </si>
  <si>
    <t>http://search.ebscohost.com/login.aspx?direct=true&amp;scope=site&amp;db=nlebk&amp;db=nlabk&amp;AN=1822059</t>
  </si>
  <si>
    <t>Crisis and Migration : Critical Perspectives</t>
  </si>
  <si>
    <t>Lindley, Anna</t>
  </si>
  <si>
    <t>9780415645027</t>
  </si>
  <si>
    <t>9781136157264</t>
  </si>
  <si>
    <t>http://search.ebscohost.com/login.aspx?direct=true&amp;scope=site&amp;db=nlebk&amp;db=nlabk&amp;AN=812522</t>
  </si>
  <si>
    <t>Current Challenges of Central Europe</t>
  </si>
  <si>
    <t>Vávra, Jan</t>
  </si>
  <si>
    <t>9788073086282</t>
  </si>
  <si>
    <t>9788073085513</t>
  </si>
  <si>
    <t>Charles University in Prague, Faculty of Arts Press</t>
  </si>
  <si>
    <t>http://search.ebscohost.com/login.aspx?direct=true&amp;scope=site&amp;db=nlebk&amp;db=nlabk&amp;AN=1084581</t>
  </si>
  <si>
    <t>Data Analytics for Intelligent Transportation Systems</t>
  </si>
  <si>
    <t>Chowdhury, Mashrur A.; Apon, Amy; Dey, Kakan</t>
  </si>
  <si>
    <t>9780128097151</t>
  </si>
  <si>
    <t>9780128098516</t>
  </si>
  <si>
    <t>http://search.ebscohost.com/login.aspx?direct=true&amp;scope=site&amp;db=nlebk&amp;db=nlabk&amp;AN=1164488</t>
  </si>
  <si>
    <t>Data Visualization : Principles and Practice, Second Edition</t>
  </si>
  <si>
    <t>Telea, Alexandru</t>
  </si>
  <si>
    <t>9781466585263</t>
  </si>
  <si>
    <t>9781466585270</t>
  </si>
  <si>
    <t>http://search.ebscohost.com/login.aspx?direct=true&amp;scope=site&amp;db=nlebk&amp;db=nlabk&amp;AN=1763852</t>
  </si>
  <si>
    <t>Deep Learning : A Practitioner's Approach</t>
  </si>
  <si>
    <t>Patterson, Josh; Gibson, Adam</t>
  </si>
  <si>
    <t>9781491914250</t>
  </si>
  <si>
    <t>9781491914236</t>
  </si>
  <si>
    <t>O'Reilly Media</t>
  </si>
  <si>
    <t>1B1U</t>
  </si>
  <si>
    <t>http://search.ebscohost.com/login.aspx?direct=true&amp;scope=site&amp;db=nlebk&amp;db=nlabk&amp;AN=1564784</t>
  </si>
  <si>
    <t>Defensive Security Handbook : Best Practices for Securing Infrastructure</t>
  </si>
  <si>
    <t>Brotherston, Lee; Berlin, Amanda</t>
  </si>
  <si>
    <t>9781491960387</t>
  </si>
  <si>
    <t>9781491960356</t>
  </si>
  <si>
    <t>http://search.ebscohost.com/login.aspx?direct=true&amp;scope=site&amp;db=nlebk&amp;db=nlabk&amp;AN=1498009</t>
  </si>
  <si>
    <t>Designing Renewable Energy Systems : A Life Cycle Assessment Approach</t>
  </si>
  <si>
    <t>Gerber, Léda</t>
  </si>
  <si>
    <t>9781498711272</t>
  </si>
  <si>
    <t>9781498711289</t>
  </si>
  <si>
    <t>EPFL Press</t>
  </si>
  <si>
    <t>http://search.ebscohost.com/login.aspx?direct=true&amp;scope=site&amp;db=nlebk&amp;db=nlabk&amp;AN=988359</t>
  </si>
  <si>
    <t>Designing UX: Prototyping : Because Modern Design Is Never Static</t>
  </si>
  <si>
    <t>Coleman, Ben; Goodwin, Dan</t>
  </si>
  <si>
    <t>9780994347084</t>
  </si>
  <si>
    <t>9781492019220</t>
  </si>
  <si>
    <t>SitePoint</t>
  </si>
  <si>
    <t>http://search.ebscohost.com/login.aspx?direct=true&amp;scope=site&amp;db=nlebk&amp;db=nlabk&amp;AN=1486922</t>
  </si>
  <si>
    <t>Destinační management jako nástroj regionální politiky cestovního ruchu</t>
  </si>
  <si>
    <t>Holešinská, Andrea</t>
  </si>
  <si>
    <t>9788021081710</t>
  </si>
  <si>
    <t>9788021058477</t>
  </si>
  <si>
    <t>2012</t>
  </si>
  <si>
    <t>http://search.ebscohost.com/login.aspx?direct=true&amp;scope=site&amp;db=nlebk&amp;db=nlabk&amp;AN=1257475</t>
  </si>
  <si>
    <t>Differences : Topographies of Contemporary Architecture</t>
  </si>
  <si>
    <t>Soláa-Morales Rubiâo, Ignasi; Whiting, Sarah</t>
  </si>
  <si>
    <t>9780262540858</t>
  </si>
  <si>
    <t>9780262287012</t>
  </si>
  <si>
    <t>MIT Press</t>
  </si>
  <si>
    <t>http://search.ebscohost.com/login.aspx?direct=true&amp;scope=site&amp;db=nlebk&amp;db=nlabk&amp;AN=457</t>
  </si>
  <si>
    <t>Digital Fabrication in Architecture</t>
  </si>
  <si>
    <t>Dunn, Nick</t>
  </si>
  <si>
    <t>9781856698917</t>
  </si>
  <si>
    <t>9781780672113</t>
  </si>
  <si>
    <t>Laurence King Publishing</t>
  </si>
  <si>
    <t>http://search.ebscohost.com/login.aspx?direct=true&amp;scope=site&amp;db=nlebk&amp;db=nlabk&amp;AN=926150</t>
  </si>
  <si>
    <t>Digital Signal Processing : An Introduction with MATLAB and Applications</t>
  </si>
  <si>
    <t>Hussain, Zahir M.; O'Shea, Peter; Sadik, Amin Z.</t>
  </si>
  <si>
    <t>9783642155901</t>
  </si>
  <si>
    <t>9783642155918</t>
  </si>
  <si>
    <t>http://search.ebscohost.com/login.aspx?direct=true&amp;scope=site&amp;db=nlebk&amp;db=nlabk&amp;AN=371310</t>
  </si>
  <si>
    <t>Dopady vybraných veřejných politik na regionální rozvoj v České a Slovenské republice</t>
  </si>
  <si>
    <t xml:space="preserve"> Malý, Ivan</t>
  </si>
  <si>
    <t>9788021081727</t>
  </si>
  <si>
    <t>9788021058057</t>
  </si>
  <si>
    <t>http://search.ebscohost.com/login.aspx?direct=true&amp;scope=site&amp;db=nlebk&amp;db=nlabk&amp;AN=1257474</t>
  </si>
  <si>
    <t>Důchodová reforma</t>
  </si>
  <si>
    <t xml:space="preserve"> Loužek, Marek</t>
  </si>
  <si>
    <t>9788024626178</t>
  </si>
  <si>
    <t>9788024626123</t>
  </si>
  <si>
    <t>http://search.ebscohost.com/login.aspx?direct=true&amp;scope=site&amp;db=nlebk&amp;db=nlabk&amp;AN=986811</t>
  </si>
  <si>
    <t>Efektivnost v systému zpětných toků</t>
  </si>
  <si>
    <t xml:space="preserve"> Klapalová, Alena</t>
  </si>
  <si>
    <t>9788021067073</t>
  </si>
  <si>
    <t>9788021066007</t>
  </si>
  <si>
    <t>http://search.ebscohost.com/login.aspx?direct=true&amp;scope=site&amp;db=nlebk&amp;db=nlabk&amp;AN=1257484</t>
  </si>
  <si>
    <t>Ekonomické a správní nástroje ochrany krajinného rázu</t>
  </si>
  <si>
    <t xml:space="preserve"> Guth, Jiří</t>
  </si>
  <si>
    <t>9788021076679</t>
  </si>
  <si>
    <t>9788021052451</t>
  </si>
  <si>
    <t>2010</t>
  </si>
  <si>
    <t>http://search.ebscohost.com/login.aspx?direct=true&amp;scope=site&amp;db=nlebk&amp;db=nlabk&amp;AN=992772</t>
  </si>
  <si>
    <t>Ekonomie, ekologie, eudaimonia : Lidské hodnoty a problémy rozvoje civilizace</t>
  </si>
  <si>
    <t xml:space="preserve"> Mlčoch, Lubomír</t>
  </si>
  <si>
    <t>9788024632971</t>
  </si>
  <si>
    <t>9788024632803</t>
  </si>
  <si>
    <t>http://search.ebscohost.com/login.aspx?direct=true&amp;scope=site&amp;db=nlebk&amp;db=nlabk&amp;AN=1218395</t>
  </si>
  <si>
    <t>Ekonomika v souvislostech</t>
  </si>
  <si>
    <t xml:space="preserve"> Cudlínová, Eva</t>
  </si>
  <si>
    <t>9788073086350</t>
  </si>
  <si>
    <t>9788073085711</t>
  </si>
  <si>
    <t>http://search.ebscohost.com/login.aspx?direct=true&amp;scope=site&amp;db=nlebk&amp;db=nlabk&amp;AN=1084588</t>
  </si>
  <si>
    <t>Ekosystémová a krajinná ekologie</t>
  </si>
  <si>
    <t>Kovář, Pavel</t>
  </si>
  <si>
    <t>9788024628059</t>
  </si>
  <si>
    <t>9788024627885</t>
  </si>
  <si>
    <t>http://search.ebscohost.com/login.aspx?direct=true&amp;scope=site&amp;db=nlebk&amp;db=nlabk&amp;AN=988941</t>
  </si>
  <si>
    <t>Electromagnetics Engineering Handbook</t>
  </si>
  <si>
    <t>Hoole, P. Ratnamahilan P. et al.</t>
  </si>
  <si>
    <t>9781845647988</t>
  </si>
  <si>
    <t>9781845647995</t>
  </si>
  <si>
    <t>http://search.ebscohost.com/login.aspx?direct=true&amp;scope=site&amp;db=nlebk&amp;db=nlabk&amp;AN=612792</t>
  </si>
  <si>
    <t>Electron Beam Welding</t>
  </si>
  <si>
    <t>H Schultz</t>
  </si>
  <si>
    <t>9781855730502</t>
  </si>
  <si>
    <t>9781845698782</t>
  </si>
  <si>
    <t>http://search.ebscohost.com/login.aspx?direct=true&amp;scope=site&amp;db=nlebk&amp;db=nlabk&amp;AN=688962</t>
  </si>
  <si>
    <t>Elements of Time Series Econometrics (2nd. Ed.)</t>
  </si>
  <si>
    <t xml:space="preserve"> Kočenda, Evžen</t>
  </si>
  <si>
    <t>9788024631981</t>
  </si>
  <si>
    <t>9788024623153</t>
  </si>
  <si>
    <t>http://search.ebscohost.com/login.aspx?direct=true&amp;scope=site&amp;db=nlebk&amp;db=nlabk&amp;AN=887171</t>
  </si>
  <si>
    <t>Elements of Time Series Econometrics (3rd ed.)</t>
  </si>
  <si>
    <t>9788024623535</t>
  </si>
  <si>
    <t>9788024631998</t>
  </si>
  <si>
    <t>http://search.ebscohost.com/login.aspx?direct=true&amp;scope=site&amp;db=nlebk&amp;db=nlabk&amp;AN=1165311</t>
  </si>
  <si>
    <t>Energetická bezpečnost České republiky</t>
  </si>
  <si>
    <t xml:space="preserve"> Hrubý, Zdeněk</t>
  </si>
  <si>
    <t>9788024631066</t>
  </si>
  <si>
    <t>9788024629742</t>
  </si>
  <si>
    <t>http://search.ebscohost.com/login.aspx?direct=true&amp;scope=site&amp;db=nlebk&amp;db=nlabk&amp;AN=1338008</t>
  </si>
  <si>
    <t>Energy Harvesting with Functional Materials and Microsystems</t>
  </si>
  <si>
    <t>Iniewski, Krzysztof; Sriram, Sharath; Bhaskaran, Madhu</t>
  </si>
  <si>
    <t>9781466587236</t>
  </si>
  <si>
    <t>9781466587250</t>
  </si>
  <si>
    <t>http://search.ebscohost.com/login.aspx?direct=true&amp;scope=site&amp;db=nlebk&amp;db=nlabk&amp;AN=654062</t>
  </si>
  <si>
    <t>Energy Security in Europe</t>
  </si>
  <si>
    <t>Szulecki, Kacper (Ed.)</t>
  </si>
  <si>
    <t>9783319649634</t>
  </si>
  <si>
    <t>9783319649641</t>
  </si>
  <si>
    <t>http://search.ebscohost.com/login.aspx?direct=true&amp;scope=site&amp;db=nlebk&amp;db=nlabk&amp;AN=1615984</t>
  </si>
  <si>
    <t>Energy Systems : A New Approach to Engineering Thermodynamics</t>
  </si>
  <si>
    <t>Gicquel, Renaud</t>
  </si>
  <si>
    <t>9780415685009</t>
  </si>
  <si>
    <t>9781466515383</t>
  </si>
  <si>
    <t>http://search.ebscohost.com/login.aspx?direct=true&amp;scope=site&amp;db=nlebk&amp;db=nlabk&amp;AN=1728732</t>
  </si>
  <si>
    <t>Engineering Design with Polymers and Composites, Second Edition</t>
  </si>
  <si>
    <t>Gerdeen, James C.; Rorrer, Ronald A. L.</t>
  </si>
  <si>
    <t>9781439860526</t>
  </si>
  <si>
    <t>9781439860533</t>
  </si>
  <si>
    <t>http://search.ebscohost.com/login.aspx?direct=true&amp;scope=site&amp;db=nlebk&amp;db=nlabk&amp;AN=1763175</t>
  </si>
  <si>
    <t>Environmentální politika a udržitelný rozvoj</t>
  </si>
  <si>
    <t>Mezřický, V.</t>
  </si>
  <si>
    <t>9788026202493</t>
  </si>
  <si>
    <t>9788073670030</t>
  </si>
  <si>
    <t>Portál</t>
  </si>
  <si>
    <t>2005</t>
  </si>
  <si>
    <t>http://search.ebscohost.com/login.aspx?direct=true&amp;scope=site&amp;db=nlebk&amp;db=nlabk&amp;AN=1639875</t>
  </si>
  <si>
    <t>Ergonomics in the Automotive Design Process</t>
  </si>
  <si>
    <t>Bhise, Vivek D.</t>
  </si>
  <si>
    <t>9781439842102</t>
  </si>
  <si>
    <t>9781439842119</t>
  </si>
  <si>
    <t>http://search.ebscohost.com/login.aspx?direct=true&amp;scope=site&amp;db=nlebk&amp;db=nlabk&amp;AN=405355</t>
  </si>
  <si>
    <t>Essential Cognitive Psychology</t>
  </si>
  <si>
    <t>Parkin, Alan J.</t>
  </si>
  <si>
    <t>9780863776724</t>
  </si>
  <si>
    <t>9781317715764</t>
  </si>
  <si>
    <t>Psychology Press</t>
  </si>
  <si>
    <t>http://search.ebscohost.com/login.aspx?direct=true&amp;scope=site&amp;db=nlebk&amp;db=nlabk&amp;AN=816855</t>
  </si>
  <si>
    <t>Evropa ve světové ekonomice</t>
  </si>
  <si>
    <t xml:space="preserve"> Krpec, Oldřich</t>
  </si>
  <si>
    <t>9788021078093</t>
  </si>
  <si>
    <t>9788021061460</t>
  </si>
  <si>
    <t>http://search.ebscohost.com/login.aspx?direct=true&amp;scope=site&amp;db=nlebk&amp;db=nlabk&amp;AN=992790</t>
  </si>
  <si>
    <t>Evropská integrace z pohledu teorie veřejné volby</t>
  </si>
  <si>
    <t>9788024630793</t>
  </si>
  <si>
    <t>9788024630649</t>
  </si>
  <si>
    <t>2017</t>
  </si>
  <si>
    <t>http://search.ebscohost.com/login.aspx?direct=true&amp;scope=site&amp;db=nlebk&amp;db=nlabk&amp;AN=1526817</t>
  </si>
  <si>
    <t>Failure Analysis and Fractography of Polymer Composites</t>
  </si>
  <si>
    <t>Greenhalgh, E. S.</t>
  </si>
  <si>
    <t>9781845692179</t>
  </si>
  <si>
    <t>9781845696818</t>
  </si>
  <si>
    <t>http://search.ebscohost.com/login.aspx?direct=true&amp;scope=site&amp;db=nlebk&amp;db=nlabk&amp;AN=689126</t>
  </si>
  <si>
    <t>Faktory ovlivňující CSR reportování</t>
  </si>
  <si>
    <t xml:space="preserve"> Kašparová, Klára</t>
  </si>
  <si>
    <t>9788021080461</t>
  </si>
  <si>
    <t>9788021059856</t>
  </si>
  <si>
    <t>http://search.ebscohost.com/login.aspx?direct=true&amp;scope=site&amp;db=nlebk&amp;db=nlabk&amp;AN=1257476</t>
  </si>
  <si>
    <t>Fault-Diagnosis Applications</t>
  </si>
  <si>
    <t>Isermann, Rolf</t>
  </si>
  <si>
    <t>9783642127663</t>
  </si>
  <si>
    <t>9783642127670</t>
  </si>
  <si>
    <t>http://search.ebscohost.com/login.aspx?direct=true&amp;scope=site&amp;db=nlebk&amp;db=nlabk&amp;AN=371451</t>
  </si>
  <si>
    <t>Fenomén výchovy a etika učitelského povolání</t>
  </si>
  <si>
    <t xml:space="preserve"> Pelcová, Naděžda</t>
  </si>
  <si>
    <t>9788024626529</t>
  </si>
  <si>
    <t>9788024626369</t>
  </si>
  <si>
    <t>http://search.ebscohost.com/login.aspx?direct=true&amp;scope=site&amp;db=nlebk&amp;db=nlabk&amp;AN=1107667</t>
  </si>
  <si>
    <t>Finanční ústava</t>
  </si>
  <si>
    <t xml:space="preserve"> Šimíček, Vojtěch</t>
  </si>
  <si>
    <t>9788021077973</t>
  </si>
  <si>
    <t>9788021062146</t>
  </si>
  <si>
    <t>http://search.ebscohost.com/login.aspx?direct=true&amp;scope=site&amp;db=nlebk&amp;db=nlabk&amp;AN=992778</t>
  </si>
  <si>
    <t>Fixing Bad UX Designs</t>
  </si>
  <si>
    <t>Maioli, Lisandra</t>
  </si>
  <si>
    <t>9781787128224</t>
  </si>
  <si>
    <t>http://search.ebscohost.com/login.aspx?direct=true&amp;scope=site&amp;db=nlebk&amp;db=nlabk&amp;AN=1728048</t>
  </si>
  <si>
    <t>Fluent Python</t>
  </si>
  <si>
    <t>Ramalho, Luciano</t>
  </si>
  <si>
    <t>9781491946008</t>
  </si>
  <si>
    <t>9781491946268</t>
  </si>
  <si>
    <t>http://search.ebscohost.com/login.aspx?direct=true&amp;scope=site&amp;db=nlebk&amp;db=nlabk&amp;AN=1046596</t>
  </si>
  <si>
    <t>Fonetická identifikace mluvčího</t>
  </si>
  <si>
    <t xml:space="preserve"> Skarnitzl, Radek</t>
  </si>
  <si>
    <t>9788073086312</t>
  </si>
  <si>
    <t>9788073085483</t>
  </si>
  <si>
    <t>http://search.ebscohost.com/login.aspx?direct=true&amp;scope=site&amp;db=nlebk&amp;db=nlabk&amp;AN=1084584</t>
  </si>
  <si>
    <t>Foundations of Airline Finance</t>
  </si>
  <si>
    <t>Vasigh, Bijan; Humphreys, Barry; Fleming, Ken</t>
  </si>
  <si>
    <t>9780415743259</t>
  </si>
  <si>
    <t>9781317802495</t>
  </si>
  <si>
    <t>http://search.ebscohost.com/login.aspx?direct=true&amp;scope=site&amp;db=nlebk&amp;db=nlabk&amp;AN=905767</t>
  </si>
  <si>
    <t>From Creep Damage Mechanics to Homogenization Methods</t>
  </si>
  <si>
    <t>Altenbach, Holm et al.</t>
  </si>
  <si>
    <t>9783319194394</t>
  </si>
  <si>
    <t>9783319194400</t>
  </si>
  <si>
    <t>http://search.ebscohost.com/login.aspx?direct=true&amp;scope=site&amp;db=nlebk&amp;db=nlabk&amp;AN=1001241</t>
  </si>
  <si>
    <t>Fundamentals of Plan Making : Methods and Techniques</t>
  </si>
  <si>
    <t>Jepson, Edward J.; Weitz, Jerry</t>
  </si>
  <si>
    <t>9781138024359</t>
  </si>
  <si>
    <t>9781317688532</t>
  </si>
  <si>
    <t>http://search.ebscohost.com/login.aspx?direct=true&amp;scope=site&amp;db=nlebk&amp;db=nlabk&amp;AN=1124322</t>
  </si>
  <si>
    <t>Game Theory in Wireless and Communication Networks : Theory, Models, and Applications</t>
  </si>
  <si>
    <t>Han, Zhu</t>
  </si>
  <si>
    <t>9780521196963</t>
  </si>
  <si>
    <t>9781139127646</t>
  </si>
  <si>
    <t>Cambridge University Press</t>
  </si>
  <si>
    <t>http://search.ebscohost.com/login.aspx?direct=true&amp;scope=site&amp;db=nlebk&amp;db=nlabk&amp;AN=400541</t>
  </si>
  <si>
    <t>Generalized Microeconomics</t>
  </si>
  <si>
    <t>Hlaváček, Jiří</t>
  </si>
  <si>
    <t>9788024627212</t>
  </si>
  <si>
    <t>9788024620244</t>
  </si>
  <si>
    <t>http://search.ebscohost.com/login.aspx?direct=true&amp;scope=site&amp;db=nlebk&amp;db=nlabk&amp;AN=887140</t>
  </si>
  <si>
    <t>Generative Design</t>
  </si>
  <si>
    <t>Agkathidis, Asterios</t>
  </si>
  <si>
    <t>9781780676913</t>
  </si>
  <si>
    <t>9781780679877</t>
  </si>
  <si>
    <t>http://search.ebscohost.com/login.aspx?direct=true&amp;scope=site&amp;db=nlebk&amp;db=nlabk&amp;AN=1234837</t>
  </si>
  <si>
    <t>Geostatistika a prostorová interpolace</t>
  </si>
  <si>
    <t xml:space="preserve"> Ježek, Josef</t>
  </si>
  <si>
    <t>9788024631042</t>
  </si>
  <si>
    <t>9788024630762</t>
  </si>
  <si>
    <t>http://search.ebscohost.com/login.aspx?direct=true&amp;scope=site&amp;db=nlebk&amp;db=nlabk&amp;AN=1194901</t>
  </si>
  <si>
    <t>Geriatrická problematika v pastorální péči</t>
  </si>
  <si>
    <t xml:space="preserve"> Beksová, Katerina Brzáková</t>
  </si>
  <si>
    <t>9788024623016</t>
  </si>
  <si>
    <t>9788024622965</t>
  </si>
  <si>
    <t>http://search.ebscohost.com/login.aspx?direct=true&amp;scope=site&amp;db=nlebk&amp;db=nlabk&amp;AN=862163</t>
  </si>
  <si>
    <t>Globalizace</t>
  </si>
  <si>
    <t xml:space="preserve"> Mezřický, V.</t>
  </si>
  <si>
    <t>9788026202547</t>
  </si>
  <si>
    <t>9788071787488</t>
  </si>
  <si>
    <t>2003</t>
  </si>
  <si>
    <t>http://search.ebscohost.com/login.aspx?direct=true&amp;scope=site&amp;db=nlebk&amp;db=nlabk&amp;AN=1639880</t>
  </si>
  <si>
    <t>Globalization and Migration : A World in Motion</t>
  </si>
  <si>
    <t>Dickinson, Eliot</t>
  </si>
  <si>
    <t>9781442254961</t>
  </si>
  <si>
    <t>9781442254985</t>
  </si>
  <si>
    <t>Rowman &amp; Littlefield Publishers</t>
  </si>
  <si>
    <t>http://search.ebscohost.com/login.aspx?direct=true&amp;scope=site&amp;db=nlebk&amp;db=nlabk&amp;AN=1247189</t>
  </si>
  <si>
    <t>Hacking Wireless Access Points</t>
  </si>
  <si>
    <t>Kurtz, Jennifer Ann; Kaczmarek, Richard</t>
  </si>
  <si>
    <t>9780128053157</t>
  </si>
  <si>
    <t>9780128092255</t>
  </si>
  <si>
    <t>Syngress</t>
  </si>
  <si>
    <t>http://search.ebscohost.com/login.aspx?direct=true&amp;scope=site&amp;db=nlebk&amp;db=nlabk&amp;AN=1144981</t>
  </si>
  <si>
    <t>Handbook of Labor Economics</t>
  </si>
  <si>
    <t>Card, David; Ashenfelter, Orley</t>
  </si>
  <si>
    <t>9780444534507</t>
  </si>
  <si>
    <t>9780444534514</t>
  </si>
  <si>
    <t>North Holland</t>
  </si>
  <si>
    <t>http://search.ebscohost.com/login.aspx?direct=true&amp;scope=site&amp;db=nlebk&amp;db=nlabk&amp;AN=355581</t>
  </si>
  <si>
    <t>Handbook of Laser Welding Technologies</t>
  </si>
  <si>
    <t>S Katayama</t>
  </si>
  <si>
    <t>9780857092649</t>
  </si>
  <si>
    <t>9780857098771</t>
  </si>
  <si>
    <t>http://search.ebscohost.com/login.aspx?direct=true&amp;scope=site&amp;db=nlebk&amp;db=nlabk&amp;AN=670932</t>
  </si>
  <si>
    <t>Handbook of Mathematics</t>
  </si>
  <si>
    <t>Bronshteĭn, I. N. et al.</t>
  </si>
  <si>
    <t>9783662462201</t>
  </si>
  <si>
    <t>9783662462218</t>
  </si>
  <si>
    <t>http://search.ebscohost.com/login.aspx?direct=true&amp;scope=site&amp;db=nlebk&amp;db=nlabk&amp;AN=969246</t>
  </si>
  <si>
    <t>Handbook of Modern Sensors</t>
  </si>
  <si>
    <t>Fraden, Jacob</t>
  </si>
  <si>
    <t>9783319193021</t>
  </si>
  <si>
    <t>9783319193038</t>
  </si>
  <si>
    <t>http://search.ebscohost.com/login.aspx?direct=true&amp;scope=site&amp;db=nlebk&amp;db=nlabk&amp;AN=1081958</t>
  </si>
  <si>
    <t>Handbook of Research on Supply Chain Management for Sustainable Development</t>
  </si>
  <si>
    <t>Akkucuk, Ulas</t>
  </si>
  <si>
    <t>9781522557579</t>
  </si>
  <si>
    <t>9781522557586</t>
  </si>
  <si>
    <t>Business Science Reference</t>
  </si>
  <si>
    <t>http://search.ebscohost.com/login.aspx?direct=true&amp;scope=site&amp;db=nlebk&amp;db=nlabk&amp;AN=1782036</t>
  </si>
  <si>
    <t>Handbook of the Economics of International Migration</t>
  </si>
  <si>
    <t>Chiswick, Barry; Miller, Paul</t>
  </si>
  <si>
    <t>9780444633729</t>
  </si>
  <si>
    <t>9780444633880</t>
  </si>
  <si>
    <t>http://search.ebscohost.com/login.aspx?direct=true&amp;scope=site&amp;db=nlebk&amp;db=nlabk&amp;AN=966843</t>
  </si>
  <si>
    <t>Handbook of the Economics of International Migration : The Immigrants</t>
  </si>
  <si>
    <t>Miller, Paul W.; Chiswick, Barry R.</t>
  </si>
  <si>
    <t>9780444537645</t>
  </si>
  <si>
    <t>9780444537652</t>
  </si>
  <si>
    <t>http://search.ebscohost.com/login.aspx?direct=true&amp;scope=site&amp;db=nlebk&amp;db=nlabk&amp;AN=1044875</t>
  </si>
  <si>
    <t>Handbook on Ontologies</t>
  </si>
  <si>
    <t>Staab, Studer</t>
  </si>
  <si>
    <t>9783540709992</t>
  </si>
  <si>
    <t>9783540926733</t>
  </si>
  <si>
    <t>http://search.ebscohost.com/login.aspx?direct=true&amp;scope=site&amp;db=nlebk&amp;db=nlabk&amp;AN=326300</t>
  </si>
  <si>
    <t>High Speed Rail and Access Transit Networks</t>
  </si>
  <si>
    <t>Brunello, Lara Rita</t>
  </si>
  <si>
    <t>9783319614144</t>
  </si>
  <si>
    <t>9783319614151</t>
  </si>
  <si>
    <t>http://search.ebscohost.com/login.aspx?direct=true&amp;scope=site&amp;db=nlebk&amp;db=nlabk&amp;AN=1589473</t>
  </si>
  <si>
    <t>High Temperature Oxidation and Corrosion of Metals</t>
  </si>
  <si>
    <t>Young, D. J.</t>
  </si>
  <si>
    <t>9780081001011</t>
  </si>
  <si>
    <t>9780081001196</t>
  </si>
  <si>
    <t>Elsevier Science</t>
  </si>
  <si>
    <t>http://search.ebscohost.com/login.aspx?direct=true&amp;scope=site&amp;db=nlebk&amp;db=nlabk&amp;AN=1151453</t>
  </si>
  <si>
    <t>Hodnota a e-business</t>
  </si>
  <si>
    <t>9788021081673</t>
  </si>
  <si>
    <t>9788021055063</t>
  </si>
  <si>
    <t>2011</t>
  </si>
  <si>
    <t>http://search.ebscohost.com/login.aspx?direct=true&amp;scope=site&amp;db=nlebk&amp;db=nlabk&amp;AN=1257467</t>
  </si>
  <si>
    <t>Hospodářský vzestup českých zemí od poloviny 18. století do konce monarchie</t>
  </si>
  <si>
    <t xml:space="preserve"> Jindra, Zdeněk</t>
  </si>
  <si>
    <t>9788024629476</t>
  </si>
  <si>
    <t>9788024629452</t>
  </si>
  <si>
    <t>http://search.ebscohost.com/login.aspx?direct=true&amp;scope=site&amp;db=nlebk&amp;db=nlabk&amp;AN=1194927</t>
  </si>
  <si>
    <t>How to Write a Thesis</t>
  </si>
  <si>
    <t>Murray, Rowena</t>
  </si>
  <si>
    <t>9780335244287</t>
  </si>
  <si>
    <t>9780335244294</t>
  </si>
  <si>
    <t>McGraw-Hill Education</t>
  </si>
  <si>
    <t>http://search.ebscohost.com/login.aspx?direct=true&amp;scope=site&amp;db=nlebk&amp;db=nlabk&amp;AN=375106</t>
  </si>
  <si>
    <t>How to Write and Illustrate a Scientific Paper</t>
  </si>
  <si>
    <t xml:space="preserve"> Gustavii, Björn</t>
  </si>
  <si>
    <t>9780511394638</t>
  </si>
  <si>
    <t>http://search.ebscohost.com/login.aspx?direct=true&amp;scope=site&amp;db=nlebk&amp;db=nlabk&amp;AN=224505</t>
  </si>
  <si>
    <t>Human Factors and Reliability Engineering for Safety and Security in Critical Infrastructures</t>
  </si>
  <si>
    <t>Felice, Fabio De; Petrillo, Antonella</t>
  </si>
  <si>
    <t>9783319623184</t>
  </si>
  <si>
    <t>9783319623191</t>
  </si>
  <si>
    <t>http://search.ebscohost.com/login.aspx?direct=true&amp;scope=site&amp;db=nlebk&amp;db=nlabk&amp;AN=1609218</t>
  </si>
  <si>
    <t>Humanizing Digital Reality</t>
  </si>
  <si>
    <t>De Rycke, Klaas et al.</t>
  </si>
  <si>
    <t>9789811066108</t>
  </si>
  <si>
    <t>9789811066115</t>
  </si>
  <si>
    <t>http://search.ebscohost.com/login.aspx?direct=true&amp;scope=site&amp;db=nlebk&amp;db=nlabk&amp;AN=1595472</t>
  </si>
  <si>
    <t>Integrovaný záchranný systém ČR na počátku 21. století</t>
  </si>
  <si>
    <t xml:space="preserve"> Vilásek, Josef</t>
  </si>
  <si>
    <t>9788024626031</t>
  </si>
  <si>
    <t>9788024624778</t>
  </si>
  <si>
    <t>http://search.ebscohost.com/login.aspx?direct=true&amp;scope=site&amp;db=nlebk&amp;db=nlabk&amp;AN=862166</t>
  </si>
  <si>
    <t>Intelligent Human Systems Integration</t>
  </si>
  <si>
    <t>Karwowski, Waldemar; Ahram, Tareq Z.</t>
  </si>
  <si>
    <t>9783319738871</t>
  </si>
  <si>
    <t>9783319738888</t>
  </si>
  <si>
    <t>http://search.ebscohost.com/login.aspx?direct=true&amp;scope=site&amp;db=nlebk&amp;db=nlabk&amp;AN=1670350</t>
  </si>
  <si>
    <t>Intelligent Transportation Systems</t>
  </si>
  <si>
    <t>Hasan, Syed Faraz;  Siddique, N. H.; Chakraborty, Shyam</t>
  </si>
  <si>
    <t>9783319640563</t>
  </si>
  <si>
    <t>9783319640570</t>
  </si>
  <si>
    <t>http://search.ebscohost.com/login.aspx?direct=true&amp;scope=site&amp;db=nlebk&amp;db=nlabk&amp;AN=1591479</t>
  </si>
  <si>
    <t>Interface Fracture and Delaminations in Composite Materials</t>
  </si>
  <si>
    <t>Banks-Sills, Leslie</t>
  </si>
  <si>
    <t>9783319603261</t>
  </si>
  <si>
    <t>9783319603278</t>
  </si>
  <si>
    <t>http://search.ebscohost.com/login.aspx?direct=true&amp;scope=site&amp;db=nlebk&amp;db=nlabk&amp;AN=1547804</t>
  </si>
  <si>
    <t>Introduction to Polymer Chemistry, Fourth Edition</t>
  </si>
  <si>
    <t>Carraher, Charles E.</t>
  </si>
  <si>
    <t>9781498737616</t>
  </si>
  <si>
    <t>9781498737852</t>
  </si>
  <si>
    <t>http://search.ebscohost.com/login.aspx?direct=true&amp;scope=site&amp;db=nlebk&amp;db=nlabk&amp;AN=1449637</t>
  </si>
  <si>
    <t>Klasická teoretická fyzika</t>
  </si>
  <si>
    <t xml:space="preserve"> Štoll, Ivan</t>
  </si>
  <si>
    <t>9788024635729</t>
  </si>
  <si>
    <t>9788024635453</t>
  </si>
  <si>
    <t>http://search.ebscohost.com/login.aspx?direct=true&amp;scope=site&amp;db=nlebk&amp;db=nlabk&amp;AN=1621526</t>
  </si>
  <si>
    <t>Kompendium ekonomie</t>
  </si>
  <si>
    <t xml:space="preserve"> Hobza, Vladimír</t>
  </si>
  <si>
    <t>9788024450391</t>
  </si>
  <si>
    <t>Univerzita Palackého v Olomouci (eng.: Palacký University Olomouc)</t>
  </si>
  <si>
    <t>http://search.ebscohost.com/login.aspx?direct=true&amp;scope=site&amp;db=nlebk&amp;db=nlabk&amp;AN=1440567</t>
  </si>
  <si>
    <t>Konkurence a výkonnost na evropských železnicích</t>
  </si>
  <si>
    <t xml:space="preserve"> Tomeš, Zdeněk</t>
  </si>
  <si>
    <t>9788021075337</t>
  </si>
  <si>
    <t>9788021071414</t>
  </si>
  <si>
    <t>http://search.ebscohost.com/login.aspx?direct=true&amp;scope=site&amp;db=nlebk&amp;db=nlabk&amp;AN=1257486</t>
  </si>
  <si>
    <t>Konkurenční schopnost podniků</t>
  </si>
  <si>
    <t xml:space="preserve"> Částek, Ondřej</t>
  </si>
  <si>
    <t>9788021077423</t>
  </si>
  <si>
    <t>9788021061248</t>
  </si>
  <si>
    <t>http://search.ebscohost.com/login.aspx?direct=true&amp;scope=site&amp;db=nlebk&amp;db=nlabk&amp;AN=1257481</t>
  </si>
  <si>
    <t>Korespondence v češtině</t>
  </si>
  <si>
    <t xml:space="preserve"> Bozd-11B</t>
  </si>
  <si>
    <t>9788024629520</t>
  </si>
  <si>
    <t>9788024629407</t>
  </si>
  <si>
    <t>http://search.ebscohost.com/login.aspx?direct=true&amp;scope=site&amp;db=nlebk&amp;db=nlabk&amp;AN=988947</t>
  </si>
  <si>
    <t>Krizová intervence</t>
  </si>
  <si>
    <t xml:space="preserve"> Daniela, Vodáčková</t>
  </si>
  <si>
    <t>9788026203179</t>
  </si>
  <si>
    <t>9788026202127</t>
  </si>
  <si>
    <t>http://search.ebscohost.com/login.aspx?direct=true&amp;scope=site&amp;db=nlebk&amp;db=nlabk&amp;AN=1639908</t>
  </si>
  <si>
    <t>Kvalita a výkonnost průmyslových podniků</t>
  </si>
  <si>
    <t xml:space="preserve"> Sedláček, Milan</t>
  </si>
  <si>
    <t>9788021081741</t>
  </si>
  <si>
    <t>9788021060753</t>
  </si>
  <si>
    <t>http://search.ebscohost.com/login.aspx?direct=true&amp;scope=site&amp;db=nlebk&amp;db=nlabk&amp;AN=1257478</t>
  </si>
  <si>
    <t>Kvalita jako faktor konkurenceschopnosti podniku</t>
  </si>
  <si>
    <t xml:space="preserve"> Suchánek, Petr</t>
  </si>
  <si>
    <t>9788021081734</t>
  </si>
  <si>
    <t>9788021056886</t>
  </si>
  <si>
    <t>http://search.ebscohost.com/login.aspx?direct=true&amp;scope=site&amp;db=nlebk&amp;db=nlabk&amp;AN=1257470</t>
  </si>
  <si>
    <t>Kvantová mechanika a elektrodynamika</t>
  </si>
  <si>
    <t xml:space="preserve"> Zamastil, Jaroslav</t>
  </si>
  <si>
    <t>9788024632537</t>
  </si>
  <si>
    <t>9788024632230</t>
  </si>
  <si>
    <t>http://search.ebscohost.com/login.aspx?direct=true&amp;scope=site&amp;db=nlebk&amp;db=nlabk&amp;AN=1442743</t>
  </si>
  <si>
    <t>Kvantová mechanika I</t>
  </si>
  <si>
    <t xml:space="preserve"> Klíma, Jan</t>
  </si>
  <si>
    <t>9788024629575</t>
  </si>
  <si>
    <t>9788024629377</t>
  </si>
  <si>
    <t>http://search.ebscohost.com/login.aspx?direct=true&amp;scope=site&amp;db=nlebk&amp;db=nlabk&amp;AN=1194928</t>
  </si>
  <si>
    <t>Labour Economics</t>
  </si>
  <si>
    <t>Prasad, Binod</t>
  </si>
  <si>
    <t>9788126163878</t>
  </si>
  <si>
    <t>9789387798793</t>
  </si>
  <si>
    <t>Anmol Publications PVT. LTD</t>
  </si>
  <si>
    <t>http://search.ebscohost.com/login.aspx?direct=true&amp;scope=site&amp;db=nlebk&amp;db=nlabk&amp;AN=1816160</t>
  </si>
  <si>
    <t>Magnetic Materials and 3D Finite Element Modeling</t>
  </si>
  <si>
    <t>Bastos, João Pedro Assumpção; Sadowski, Nelson</t>
  </si>
  <si>
    <t>9781466592513</t>
  </si>
  <si>
    <t>9781466592520</t>
  </si>
  <si>
    <t>http://search.ebscohost.com/login.aspx?direct=true&amp;scope=site&amp;db=nlebk&amp;db=nlabk&amp;AN=644452</t>
  </si>
  <si>
    <t>Manažerská ekonomika</t>
  </si>
  <si>
    <t>9788024448909</t>
  </si>
  <si>
    <t>http://search.ebscohost.com/login.aspx?direct=true&amp;scope=site&amp;db=nlebk&amp;db=nlabk&amp;AN=1440568</t>
  </si>
  <si>
    <t>Marketingová komunikace a public relations</t>
  </si>
  <si>
    <t xml:space="preserve"> Halada, Jan</t>
  </si>
  <si>
    <t>9788024631240</t>
  </si>
  <si>
    <t>9788024630755</t>
  </si>
  <si>
    <t>http://search.ebscohost.com/login.aspx?direct=true&amp;scope=site&amp;db=nlebk&amp;db=nlabk&amp;AN=1194902</t>
  </si>
  <si>
    <t>Matematika na Německé univerzitě v Praze v letech 1882-1945</t>
  </si>
  <si>
    <t xml:space="preserve"> Bečvářová, Martina</t>
  </si>
  <si>
    <t>9788024631950</t>
  </si>
  <si>
    <t>9788024631820</t>
  </si>
  <si>
    <t>http://search.ebscohost.com/login.aspx?direct=true&amp;scope=site&amp;db=nlebk&amp;db=nlabk&amp;AN=1368055</t>
  </si>
  <si>
    <t>Metropolitan Transportation Planning, 2nd Edition</t>
  </si>
  <si>
    <t xml:space="preserve"> Dickey, John W.</t>
  </si>
  <si>
    <t>9781351431743</t>
  </si>
  <si>
    <t>http://search.ebscohost.com/login.aspx?direct=true&amp;scope=site&amp;db=nlebk&amp;db=nlabk&amp;AN=1795882</t>
  </si>
  <si>
    <t>Micro Cogeneration : Towards Decentralized Energy Systems</t>
  </si>
  <si>
    <t>Pehnt, Martin</t>
  </si>
  <si>
    <t>9783540255826</t>
  </si>
  <si>
    <t>9783540308218</t>
  </si>
  <si>
    <t>http://search.ebscohost.com/login.aspx?direct=true&amp;scope=site&amp;db=nlebk&amp;db=nlabk&amp;AN=150807</t>
  </si>
  <si>
    <t>Migration : Economic Change, Social Challenge</t>
  </si>
  <si>
    <t>Dustmann, Christian</t>
  </si>
  <si>
    <t>9780198729624</t>
  </si>
  <si>
    <t>9780191045950</t>
  </si>
  <si>
    <t>http://search.ebscohost.com/login.aspx?direct=true&amp;scope=site&amp;db=nlebk&amp;db=nlabk&amp;AN=984478</t>
  </si>
  <si>
    <t>Migration, Temporality, and Capitalism : Entangled Mobilities Across Global Spaces</t>
  </si>
  <si>
    <t>Barber, Pauline Gardiner; Lem, Winnie</t>
  </si>
  <si>
    <t>9783319727806</t>
  </si>
  <si>
    <t>9783319727813</t>
  </si>
  <si>
    <t>http://search.ebscohost.com/login.aspx?direct=true&amp;scope=site&amp;db=nlebk&amp;db=nlabk&amp;AN=1806743</t>
  </si>
  <si>
    <t>Modeling High Temperature Materials Behavior for Structural Analysis</t>
  </si>
  <si>
    <t xml:space="preserve"> Naumenko, Konstantin; Altenbach, Holm</t>
  </si>
  <si>
    <t>9783319316277</t>
  </si>
  <si>
    <t>9783319316291</t>
  </si>
  <si>
    <t>http://search.ebscohost.com/login.aspx?direct=true&amp;scope=site&amp;db=nlebk&amp;db=nlabk&amp;AN=1181936</t>
  </si>
  <si>
    <t>Modelling of Vibrations of Overhead Line Conductors</t>
  </si>
  <si>
    <r>
      <t>Diana</t>
    </r>
    <r>
      <rPr>
        <sz val="11"/>
        <color theme="1"/>
        <rFont val="Calibri"/>
        <family val="2"/>
        <charset val="238"/>
        <scheme val="minor"/>
      </rPr>
      <t>, Giorgio (Ed.)</t>
    </r>
  </si>
  <si>
    <t>9783319728070</t>
  </si>
  <si>
    <t>9783319728087</t>
  </si>
  <si>
    <t>http://search.ebscohost.com/login.aspx?direct=true&amp;scope=site&amp;db=nlebk&amp;db=nlabk&amp;AN=1718095</t>
  </si>
  <si>
    <t>Modelování a simulace komplexních systémů</t>
  </si>
  <si>
    <t xml:space="preserve"> Pelánek, Radek</t>
  </si>
  <si>
    <t>9788021058071</t>
  </si>
  <si>
    <t>9788021053182</t>
  </si>
  <si>
    <t>http://search.ebscohost.com/login.aspx?direct=true&amp;scope=site&amp;db=nlebk&amp;db=nlabk&amp;AN=992712</t>
  </si>
  <si>
    <t>Modern Analysis of Biological Data</t>
  </si>
  <si>
    <t xml:space="preserve"> Pekár, Stano</t>
  </si>
  <si>
    <t>9788021081062</t>
  </si>
  <si>
    <t>9788021080195</t>
  </si>
  <si>
    <t>http://search.ebscohost.com/login.aspx?direct=true&amp;scope=site&amp;db=nlebk&amp;db=nlabk&amp;AN=1543330</t>
  </si>
  <si>
    <t>Modern Labor Economics : Theory and Public Policy (International Student Edition)</t>
  </si>
  <si>
    <t>Ehrenberg, Ronald G.; Smith, Robert S.</t>
  </si>
  <si>
    <t>9781138218178</t>
  </si>
  <si>
    <t>9781351595278</t>
  </si>
  <si>
    <t>http://search.ebscohost.com/login.aspx?direct=true&amp;scope=site&amp;db=nlebk&amp;db=nlabk&amp;AN=1565130</t>
  </si>
  <si>
    <t>Moderní analýza biologických dat</t>
  </si>
  <si>
    <t>9788021077195</t>
  </si>
  <si>
    <t>9788021058125</t>
  </si>
  <si>
    <t>http://search.ebscohost.com/login.aspx?direct=true&amp;scope=site&amp;db=nlebk&amp;db=nlabk&amp;AN=992708</t>
  </si>
  <si>
    <t>Multimedia Interaction and Intelligent User Interfaces</t>
  </si>
  <si>
    <t>Shao, Ling</t>
  </si>
  <si>
    <t>9781849965064</t>
  </si>
  <si>
    <t>9781849965071</t>
  </si>
  <si>
    <t>http://search.ebscohost.com/login.aspx?direct=true&amp;scope=site&amp;db=nlebk&amp;db=nlabk&amp;AN=373856</t>
  </si>
  <si>
    <t>Multi-Unit Housing in Urban Cities : From 1800 to Present Day</t>
  </si>
  <si>
    <t>Chey, Katy</t>
  </si>
  <si>
    <t>9781138189942</t>
  </si>
  <si>
    <t>9781317279754</t>
  </si>
  <si>
    <t>http://search.ebscohost.com/login.aspx?direct=true&amp;scope=site&amp;db=nlebk&amp;db=nlabk&amp;AN=1628472</t>
  </si>
  <si>
    <t>Music and Space</t>
  </si>
  <si>
    <t>Baumann, Dorothea</t>
  </si>
  <si>
    <t>9783034306157</t>
  </si>
  <si>
    <t>9783035103052</t>
  </si>
  <si>
    <t>Peter Lang AG, Internationaler Verlag der Wissenschaften</t>
  </si>
  <si>
    <t>http://search.ebscohost.com/login.aspx?direct=true&amp;scope=site&amp;db=nlebk&amp;db=nlabk&amp;AN=485658</t>
  </si>
  <si>
    <t>Neziskové organizace</t>
  </si>
  <si>
    <t>Hyánek, Vladimír</t>
  </si>
  <si>
    <t>9788021081758</t>
  </si>
  <si>
    <t>9788021056510</t>
  </si>
  <si>
    <t>http://search.ebscohost.com/login.aspx?direct=true&amp;scope=site&amp;db=nlebk&amp;db=nlabk&amp;AN=1257469</t>
  </si>
  <si>
    <t>Not Bosses But Leaders</t>
  </si>
  <si>
    <t>Adair, John Eric</t>
  </si>
  <si>
    <t>9780749454814</t>
  </si>
  <si>
    <t>9780749456214</t>
  </si>
  <si>
    <t>http://search.ebscohost.com/login.aspx?direct=true&amp;scope=site&amp;db=nlebk&amp;db=nlabk&amp;AN=390441</t>
  </si>
  <si>
    <t>Nová infinitní matematika</t>
  </si>
  <si>
    <t xml:space="preserve"> Vopěnka, Petr</t>
  </si>
  <si>
    <t>9788024632216</t>
  </si>
  <si>
    <t>9788024625669</t>
  </si>
  <si>
    <t>http://search.ebscohost.com/login.aspx?direct=true&amp;scope=site&amp;db=nlebk&amp;db=nlabk&amp;AN=986809</t>
  </si>
  <si>
    <t>9788024632209</t>
  </si>
  <si>
    <t>9788024629865</t>
  </si>
  <si>
    <t>http://search.ebscohost.com/login.aspx?direct=true&amp;scope=site&amp;db=nlebk&amp;db=nlabk&amp;AN=1368065</t>
  </si>
  <si>
    <t>9788024632193</t>
  </si>
  <si>
    <t>9788024629858</t>
  </si>
  <si>
    <t>http://search.ebscohost.com/login.aspx?direct=true&amp;scope=site&amp;db=nlebk&amp;db=nlabk&amp;AN=1368066</t>
  </si>
  <si>
    <t>9788024632186</t>
  </si>
  <si>
    <t>9788024629841</t>
  </si>
  <si>
    <t>http://search.ebscohost.com/login.aspx?direct=true&amp;scope=site&amp;db=nlebk&amp;db=nlabk&amp;AN=1368067</t>
  </si>
  <si>
    <t xml:space="preserve"> Vopěnka, Petr</t>
  </si>
  <si>
    <t>9788024625911</t>
  </si>
  <si>
    <t>9788024629872</t>
  </si>
  <si>
    <t>http://search.ebscohost.com/login.aspx?direct=true&amp;scope=site&amp;db=nlebk&amp;db=nlabk&amp;AN=1368068</t>
  </si>
  <si>
    <t>Občanský sektor</t>
  </si>
  <si>
    <t xml:space="preserve"> Skovajsa, Marek</t>
  </si>
  <si>
    <t>9788026202462</t>
  </si>
  <si>
    <t>9788073676810</t>
  </si>
  <si>
    <t>2009</t>
  </si>
  <si>
    <t>http://search.ebscohost.com/login.aspx?direct=true&amp;scope=site&amp;db=nlebk&amp;db=nlabk&amp;AN=1639943</t>
  </si>
  <si>
    <t>Odvrácená tvář meziválečné prosperity</t>
  </si>
  <si>
    <t xml:space="preserve"> Rákosník, Jakub</t>
  </si>
  <si>
    <t>9788024628172</t>
  </si>
  <si>
    <t>9788024614298</t>
  </si>
  <si>
    <t>2008</t>
  </si>
  <si>
    <t>http://search.ebscohost.com/login.aspx?direct=true&amp;scope=site&amp;db=nlebk&amp;db=nlabk&amp;AN=986064</t>
  </si>
  <si>
    <t>Ontological Engineering</t>
  </si>
  <si>
    <t>Gómez-Pérez et al.</t>
  </si>
  <si>
    <t>9781852335519</t>
  </si>
  <si>
    <t>9781852338404</t>
  </si>
  <si>
    <t>http://search.ebscohost.com/login.aspx?direct=true&amp;scope=site&amp;db=nlebk&amp;db=nlabk&amp;AN=108161</t>
  </si>
  <si>
    <t>Optical Interconnects for Data Centers</t>
  </si>
  <si>
    <t>Tekin, Tolga</t>
  </si>
  <si>
    <t>9780081005125</t>
  </si>
  <si>
    <t>9780081005132</t>
  </si>
  <si>
    <t>http://search.ebscohost.com/login.aspx?direct=true&amp;scope=site&amp;db=nlebk&amp;db=nlabk&amp;AN=1144662</t>
  </si>
  <si>
    <t>Optimum Drive : The Road Map to Driving Greatness</t>
  </si>
  <si>
    <t>Gerrard, Paul F.</t>
  </si>
  <si>
    <t>9781633535183</t>
  </si>
  <si>
    <t>Mango</t>
  </si>
  <si>
    <t>http://search.ebscohost.com/login.aspx?direct=true&amp;scope=site&amp;db=nlebk&amp;db=nlabk&amp;AN=1697451</t>
  </si>
  <si>
    <t>Organická modernita</t>
  </si>
  <si>
    <t xml:space="preserve"> Dostalík, Jan</t>
  </si>
  <si>
    <t>9788021082847</t>
  </si>
  <si>
    <t>9788021078765</t>
  </si>
  <si>
    <t>http://search.ebscohost.com/login.aspx?direct=true&amp;scope=site&amp;db=nlebk&amp;db=nlabk&amp;AN=1543326</t>
  </si>
  <si>
    <t>Osobní finance</t>
  </si>
  <si>
    <t xml:space="preserve"> Málek, Petr</t>
  </si>
  <si>
    <t>9788021081789</t>
  </si>
  <si>
    <t>9788021051577</t>
  </si>
  <si>
    <t>http://search.ebscohost.com/login.aspx?direct=true&amp;scope=site&amp;db=nlebk&amp;db=nlabk&amp;AN=1257465</t>
  </si>
  <si>
    <t>Oxy-fuel Combustion : Fundamentals, Theory and Practice</t>
  </si>
  <si>
    <t>Zheng, Chuguang; Liu, Zhaohui</t>
  </si>
  <si>
    <t>9780128121450</t>
  </si>
  <si>
    <t>9780128123225</t>
  </si>
  <si>
    <t>http://search.ebscohost.com/login.aspx?direct=true&amp;scope=site&amp;db=nlebk&amp;db=nlabk&amp;AN=1483202</t>
  </si>
  <si>
    <t>Parking Reform Made Easy</t>
  </si>
  <si>
    <t>Willson, Richard W.</t>
  </si>
  <si>
    <t>9781610913591</t>
  </si>
  <si>
    <t>9781610914529</t>
  </si>
  <si>
    <t>Island Press</t>
  </si>
  <si>
    <t>http://search.ebscohost.com/login.aspx?direct=true&amp;scope=site&amp;db=nlebk&amp;db=nlabk&amp;AN=611041</t>
  </si>
  <si>
    <t>Perspectives on Labour Economics for Development</t>
  </si>
  <si>
    <t>Cazes, Sandrine</t>
  </si>
  <si>
    <t>9789221267140</t>
  </si>
  <si>
    <t>9789221267157</t>
  </si>
  <si>
    <t>International Labour Office</t>
  </si>
  <si>
    <t>http://search.ebscohost.com/login.aspx?direct=true&amp;scope=site&amp;db=nlebk&amp;db=nlabk&amp;AN=549932</t>
  </si>
  <si>
    <t>Perspectives on Research Assessment in Architecture, Music and the Arts</t>
  </si>
  <si>
    <t>Nilsson, Fredrik; Dunin-Woyseth, Halina; Janssens, Nel</t>
  </si>
  <si>
    <t>9781138695573</t>
  </si>
  <si>
    <t>9781315526645</t>
  </si>
  <si>
    <t>http://search.ebscohost.com/login.aspx?direct=true&amp;scope=site&amp;db=nlebk&amp;db=nlabk&amp;AN=1463461</t>
  </si>
  <si>
    <t>Perspektivy globalizace</t>
  </si>
  <si>
    <t xml:space="preserve"> Mezřický, Václav</t>
  </si>
  <si>
    <t>9788026202646</t>
  </si>
  <si>
    <t>9788073678463</t>
  </si>
  <si>
    <t>http://search.ebscohost.com/login.aspx?direct=true&amp;scope=site&amp;db=nlebk&amp;db=nlabk&amp;AN=1639948</t>
  </si>
  <si>
    <t>Piezoelectric Transducers and Applications</t>
  </si>
  <si>
    <t>Arnau, Antonio</t>
  </si>
  <si>
    <t>9783540775072</t>
  </si>
  <si>
    <t>9783540775089</t>
  </si>
  <si>
    <t>http://search.ebscohost.com/login.aspx?direct=true&amp;scope=site&amp;db=nlebk&amp;db=nlabk&amp;AN=256372</t>
  </si>
  <si>
    <t>Podivuhodný květ českého baroka</t>
  </si>
  <si>
    <t>9788024623870</t>
  </si>
  <si>
    <t>9788024621234</t>
  </si>
  <si>
    <t>http://search.ebscohost.com/login.aspx?direct=true&amp;scope=site&amp;db=nlebk&amp;db=nlabk&amp;AN=905899</t>
  </si>
  <si>
    <t>Power Electronics : Switches and Converters</t>
  </si>
  <si>
    <t>Pollefliet, Jean</t>
  </si>
  <si>
    <t>9780128146439</t>
  </si>
  <si>
    <t>9780128146446</t>
  </si>
  <si>
    <t>http://search.ebscohost.com/login.aspx?direct=true&amp;scope=site&amp;db=nlebk&amp;db=nlabk&amp;AN=1553192</t>
  </si>
  <si>
    <t>Poznámky ke studiím nových médií</t>
  </si>
  <si>
    <t xml:space="preserve"> Macek, Jakub</t>
  </si>
  <si>
    <t>9788021064775</t>
  </si>
  <si>
    <t>9788021064768</t>
  </si>
  <si>
    <t>http://search.ebscohost.com/login.aspx?direct=true&amp;scope=site&amp;db=nlebk&amp;db=nlabk&amp;AN=992763</t>
  </si>
  <si>
    <t>Practical Airport Operations, Safety, and Emergency Management</t>
  </si>
  <si>
    <t>Price, Jeffrey C.; Forrest, Jeffrey S.</t>
  </si>
  <si>
    <t>9780128005156</t>
  </si>
  <si>
    <t>9780128006016</t>
  </si>
  <si>
    <t>http://search.ebscohost.com/login.aspx?direct=true&amp;scope=site&amp;db=nlebk&amp;db=nlabk&amp;AN=1144231</t>
  </si>
  <si>
    <t>Príležitosti a výzvy environmentálního výzkumu</t>
  </si>
  <si>
    <t xml:space="preserve"> Moldan, Bedřich</t>
  </si>
  <si>
    <t>9788024627526</t>
  </si>
  <si>
    <t>9788024626673</t>
  </si>
  <si>
    <t>http://search.ebscohost.com/login.aspx?direct=true&amp;scope=site&amp;db=nlebk&amp;db=nlabk&amp;AN=1043859</t>
  </si>
  <si>
    <t>Pro JPA 2</t>
  </si>
  <si>
    <t>Keith et al.</t>
  </si>
  <si>
    <t>9781430219569</t>
  </si>
  <si>
    <t>9781430219576</t>
  </si>
  <si>
    <t>A Press</t>
  </si>
  <si>
    <t>http://search.ebscohost.com/login.aspx?direct=true&amp;scope=site&amp;db=nlebk&amp;db=nlabk&amp;AN=373568</t>
  </si>
  <si>
    <t>Project Management for Facility Constructions : A Guide for Engineers and Architects</t>
  </si>
  <si>
    <t>De Marco, Alberto</t>
  </si>
  <si>
    <t>9783319754314</t>
  </si>
  <si>
    <t>9783319754321</t>
  </si>
  <si>
    <t>http://search.ebscohost.com/login.aspx?direct=true&amp;scope=site&amp;db=nlebk&amp;db=nlabk&amp;AN=1738816</t>
  </si>
  <si>
    <t>Prostor(y) geografie</t>
  </si>
  <si>
    <t xml:space="preserve"> Matoušek, Roman</t>
  </si>
  <si>
    <t>9788024627625</t>
  </si>
  <si>
    <t>9788024627335</t>
  </si>
  <si>
    <t>http://search.ebscohost.com/login.aspx?direct=true&amp;scope=site&amp;db=nlebk&amp;db=nlabk&amp;AN=1667046</t>
  </si>
  <si>
    <t>Protecting Transportation : Implementing Security Policies and Programs</t>
  </si>
  <si>
    <t>Johnstone, R. William</t>
  </si>
  <si>
    <t>9780124081017</t>
  </si>
  <si>
    <t>9780124079281</t>
  </si>
  <si>
    <t>http://search.ebscohost.com/login.aspx?direct=true&amp;scope=site&amp;db=nlebk&amp;db=nlabk&amp;AN=503596</t>
  </si>
  <si>
    <t>Psycholog Ve Zdravotnictví</t>
  </si>
  <si>
    <t xml:space="preserve"> Kebza, Vladimír a kol.</t>
  </si>
  <si>
    <t>9788024636580</t>
  </si>
  <si>
    <t>9788024636573</t>
  </si>
  <si>
    <t>http://search.ebscohost.com/login.aspx?direct=true&amp;scope=site&amp;db=nlebk&amp;db=nlabk&amp;AN=1556220</t>
  </si>
  <si>
    <t>Public Transport : Its Planning, Management and Operation</t>
  </si>
  <si>
    <t>White, Peter</t>
  </si>
  <si>
    <t>9781138938229</t>
  </si>
  <si>
    <t>9781317383185</t>
  </si>
  <si>
    <t>http://search.ebscohost.com/login.aspx?direct=true&amp;scope=site&amp;db=nlebk&amp;db=nlabk&amp;AN=1435630</t>
  </si>
  <si>
    <t>Python for Graph and Network Analysis</t>
  </si>
  <si>
    <t>Al-Taie, Mohammed Zuhair; Kadry, Seifedine</t>
  </si>
  <si>
    <t>9783319530031</t>
  </si>
  <si>
    <t>9783319530048</t>
  </si>
  <si>
    <t>http://search.ebscohost.com/login.aspx?direct=true&amp;scope=site&amp;db=nlebk&amp;db=nlabk&amp;AN=1488266</t>
  </si>
  <si>
    <t>Quantifying the User Experience : Practical Statistics for User Research</t>
  </si>
  <si>
    <t>Sauro, Jeff</t>
  </si>
  <si>
    <t>9780128023082</t>
  </si>
  <si>
    <t>9780128025482</t>
  </si>
  <si>
    <t>http://search.ebscohost.com/login.aspx?direct=true&amp;scope=site&amp;db=nlebk&amp;db=nlabk&amp;AN=1198058</t>
  </si>
  <si>
    <t>Railway Management and Engineering</t>
  </si>
  <si>
    <t>Profillidis, V. A.</t>
  </si>
  <si>
    <t>9780815391319</t>
  </si>
  <si>
    <t>9781351150828</t>
  </si>
  <si>
    <t>http://search.ebscohost.com/login.aspx?direct=true&amp;scope=site&amp;db=nlebk&amp;db=nlabk&amp;AN=1642847</t>
  </si>
  <si>
    <t>Reconceptualising 'mainstream' Youth</t>
  </si>
  <si>
    <t xml:space="preserve"> Hráčková Pyšňáková, Michaela</t>
  </si>
  <si>
    <t>9788021078055</t>
  </si>
  <si>
    <t>9788021060272</t>
  </si>
  <si>
    <t>http://search.ebscohost.com/login.aspx?direct=true&amp;scope=site&amp;db=nlebk&amp;db=nlabk&amp;AN=992786</t>
  </si>
  <si>
    <t>Reportování o společenské odpovědnosti podniku</t>
  </si>
  <si>
    <t>9788021080478</t>
  </si>
  <si>
    <t>9788021056947</t>
  </si>
  <si>
    <t>http://search.ebscohost.com/login.aspx?direct=true&amp;scope=site&amp;db=nlebk&amp;db=nlabk&amp;AN=1257472</t>
  </si>
  <si>
    <t>Research in Labor Economics</t>
  </si>
  <si>
    <t>Tatsiramos, Konstantinos; Polachek, S. W.</t>
  </si>
  <si>
    <t>9781781903575</t>
  </si>
  <si>
    <t>9781781903582</t>
  </si>
  <si>
    <t>Emerald Group Publishing Limited</t>
  </si>
  <si>
    <t>http://search.ebscohost.com/login.aspx?direct=true&amp;scope=site&amp;db=nlebk&amp;db=nlabk&amp;AN=513341</t>
  </si>
  <si>
    <t>Research Methods for Architecture</t>
  </si>
  <si>
    <t>Lucas, Ray</t>
  </si>
  <si>
    <t>9781780677538</t>
  </si>
  <si>
    <t>9781780679815</t>
  </si>
  <si>
    <t>http://search.ebscohost.com/login.aspx?direct=true&amp;scope=site&amp;db=nlebk&amp;db=nlabk&amp;AN=1234834</t>
  </si>
  <si>
    <t>Research Methods in Human-Computer Interaction</t>
  </si>
  <si>
    <t>Lazar, Jonathan; Feng, Jinjuan Heidi; Hochheiser, Harry</t>
  </si>
  <si>
    <t>9780128053904</t>
  </si>
  <si>
    <t>9780128093436</t>
  </si>
  <si>
    <t>http://search.ebscohost.com/login.aspx?direct=true&amp;scope=site&amp;db=nlebk&amp;db=nlabk&amp;AN=1158797</t>
  </si>
  <si>
    <t>Resistance Welding</t>
  </si>
  <si>
    <t>Hongyan Zhang; Jacek Senkara</t>
  </si>
  <si>
    <t>9781138075245</t>
  </si>
  <si>
    <t>9781466556416</t>
  </si>
  <si>
    <t>http://search.ebscohost.com/login.aspx?direct=true&amp;scope=site&amp;db=nlebk&amp;db=nlabk&amp;AN=1499840</t>
  </si>
  <si>
    <t>Rock and Pop Venues</t>
  </si>
  <si>
    <t>Adelman-Larsen, Niels Werner</t>
  </si>
  <si>
    <t>9783642452352</t>
  </si>
  <si>
    <t>9783642452369</t>
  </si>
  <si>
    <t>http://search.ebscohost.com/login.aspx?direct=true&amp;scope=site&amp;db=nlebk&amp;db=nlabk&amp;AN=780906</t>
  </si>
  <si>
    <t>Role lokálních projektů v české politice zaměstnanosti</t>
  </si>
  <si>
    <t xml:space="preserve"> Horák, Pavel</t>
  </si>
  <si>
    <t>9788021082823</t>
  </si>
  <si>
    <t>9788021074897</t>
  </si>
  <si>
    <t>http://search.ebscohost.com/login.aspx?direct=true&amp;scope=site&amp;db=nlebk&amp;db=nlabk&amp;AN=1543322</t>
  </si>
  <si>
    <t>Řízení rizik v pojišt̕ovnictví</t>
  </si>
  <si>
    <t xml:space="preserve"> Řezáč, František</t>
  </si>
  <si>
    <t>9788021081796</t>
  </si>
  <si>
    <t>9788021056374</t>
  </si>
  <si>
    <t>http://search.ebscohost.com/login.aspx?direct=true&amp;scope=site&amp;db=nlebk&amp;db=nlabk&amp;AN=1257468</t>
  </si>
  <si>
    <t>Řízení zpětných toků</t>
  </si>
  <si>
    <t xml:space="preserve"> Škapa, Radoslav</t>
  </si>
  <si>
    <t>9788021062283</t>
  </si>
  <si>
    <t>9788021056916</t>
  </si>
  <si>
    <t>http://search.ebscohost.com/login.aspx?direct=true&amp;scope=site&amp;db=nlebk&amp;db=nlabk&amp;AN=1257471</t>
  </si>
  <si>
    <t>Safety Theory and Control Technology of High-Speed Train Operation</t>
  </si>
  <si>
    <t>Wang, Junfeng</t>
  </si>
  <si>
    <t>9780128133040</t>
  </si>
  <si>
    <t>9780128133057</t>
  </si>
  <si>
    <t>http://search.ebscohost.com/login.aspx?direct=true&amp;scope=site&amp;db=nlebk&amp;db=nlabk&amp;AN=1485691</t>
  </si>
  <si>
    <t>Safety-II in Practice : Developing the Resilience Potentials</t>
  </si>
  <si>
    <t>Hollnagel, Erik</t>
  </si>
  <si>
    <t>9781138708914</t>
  </si>
  <si>
    <t>9781351780759</t>
  </si>
  <si>
    <t>http://search.ebscohost.com/login.aspx?direct=true&amp;scope=site&amp;db=nlebk&amp;db=nlabk&amp;AN=1544002</t>
  </si>
  <si>
    <t>Security and Usability : Designing Secure Systems That People Can Use</t>
  </si>
  <si>
    <t>Garfinkel, Simson; Cranor, Lorrie Faith</t>
  </si>
  <si>
    <t>9780596008277</t>
  </si>
  <si>
    <t>9780596514891</t>
  </si>
  <si>
    <t>http://search.ebscohost.com/login.aspx?direct=true&amp;scope=site&amp;db=nlebk&amp;db=nlabk&amp;AN=415589</t>
  </si>
  <si>
    <t>Shell Structures for Architecture : Form Finding and Optimization</t>
  </si>
  <si>
    <t>Veenendaal, Diederik et al.</t>
  </si>
  <si>
    <t>9780415840590</t>
  </si>
  <si>
    <t>9781317909378</t>
  </si>
  <si>
    <t>http://search.ebscohost.com/login.aspx?direct=true&amp;scope=site&amp;db=nlebk&amp;db=nlabk&amp;AN=733670</t>
  </si>
  <si>
    <t>Silicon Photonics : Fueling the Next Information Revolution</t>
  </si>
  <si>
    <t>Inniss, Daryl; Rubenstein, Roy</t>
  </si>
  <si>
    <t>9780128029756</t>
  </si>
  <si>
    <t>9780128029923</t>
  </si>
  <si>
    <t>http://search.ebscohost.com/login.aspx?direct=true&amp;scope=site&amp;db=nlebk&amp;db=nlabk&amp;AN=1144424</t>
  </si>
  <si>
    <t>Smart Mobile In-Vehicle Systems : Next Generation Advancements</t>
  </si>
  <si>
    <t>Schmidt, Gerhard</t>
  </si>
  <si>
    <t>9781461491194</t>
  </si>
  <si>
    <t>9781461491200</t>
  </si>
  <si>
    <t>http://search.ebscohost.com/login.aspx?direct=true&amp;scope=site&amp;db=nlebk&amp;db=nlabk&amp;AN=668767</t>
  </si>
  <si>
    <t>Solid State Physics</t>
  </si>
  <si>
    <t>Philip Hofmann</t>
  </si>
  <si>
    <t>9783527412822</t>
  </si>
  <si>
    <t>9783527682034</t>
  </si>
  <si>
    <t>http://search.ebscohost.com/login.aspx?direct=true&amp;scope=site&amp;db=nlebk&amp;db=nlabk&amp;AN=996601</t>
  </si>
  <si>
    <t>Soudobá ekonomie očima tří generací</t>
  </si>
  <si>
    <t xml:space="preserve"> Mlčoch, Lubomír</t>
  </si>
  <si>
    <t>9788024627410</t>
  </si>
  <si>
    <t>9788024621487</t>
  </si>
  <si>
    <t>http://search.ebscohost.com/login.aspx?direct=true&amp;scope=site&amp;db=nlebk&amp;db=nlabk&amp;AN=928653</t>
  </si>
  <si>
    <t>Souhrnné texty z chemie</t>
  </si>
  <si>
    <t xml:space="preserve"> Streblová, Eva</t>
  </si>
  <si>
    <t>9788024626567</t>
  </si>
  <si>
    <t>9788024622422</t>
  </si>
  <si>
    <t>http://search.ebscohost.com/login.aspx?direct=true&amp;scope=site&amp;db=nlebk&amp;db=nlabk&amp;AN=881010</t>
  </si>
  <si>
    <t xml:space="preserve"> Streblová, Eva</t>
  </si>
  <si>
    <t>9788024626574</t>
  </si>
  <si>
    <t>9788024621357</t>
  </si>
  <si>
    <t>http://search.ebscohost.com/login.aspx?direct=true&amp;scope=site&amp;db=nlebk&amp;db=nlabk&amp;AN=881014</t>
  </si>
  <si>
    <t>Sovereign Wealth Funds in Theory and Practice</t>
  </si>
  <si>
    <t xml:space="preserve"> Ander, Jan</t>
  </si>
  <si>
    <t>9788024624426</t>
  </si>
  <si>
    <t>9788024624204</t>
  </si>
  <si>
    <t>http://search.ebscohost.com/login.aspx?direct=true&amp;scope=site&amp;db=nlebk&amp;db=nlabk&amp;AN=986824</t>
  </si>
  <si>
    <t>Statistical Signal Processing of Complex-Valued Data : The Theory of Improper and Noncircular Signals</t>
  </si>
  <si>
    <t>Schreier, Peter J.; Scharf, Louis L.</t>
  </si>
  <si>
    <t>9780521897723</t>
  </si>
  <si>
    <t>9780511677724</t>
  </si>
  <si>
    <t>http://search.ebscohost.com/login.aspx?direct=true&amp;scope=site&amp;db=nlebk&amp;db=nlabk&amp;AN=313334</t>
  </si>
  <si>
    <t>Statistics : An Introduction Using R</t>
  </si>
  <si>
    <t>Crawley, Michael J.</t>
  </si>
  <si>
    <t>9781118941096</t>
  </si>
  <si>
    <t>9781118941119</t>
  </si>
  <si>
    <t>http://search.ebscohost.com/login.aspx?direct=true&amp;scope=site&amp;db=nlebk&amp;db=nlabk&amp;AN=846213</t>
  </si>
  <si>
    <t>Streets and Patterns</t>
  </si>
  <si>
    <t>Marshall, Stephen</t>
  </si>
  <si>
    <t>9780415317504</t>
  </si>
  <si>
    <t>9780203589397</t>
  </si>
  <si>
    <t>http://search.ebscohost.com/login.aspx?direct=true&amp;scope=site&amp;db=nlebk&amp;db=nlabk&amp;AN=116736</t>
  </si>
  <si>
    <t>Sustainable Development or Collapse, Regeneration and Transformation?</t>
  </si>
  <si>
    <t xml:space="preserve"> Nováček, Pavel</t>
  </si>
  <si>
    <t>9788024448657</t>
  </si>
  <si>
    <t>http://search.ebscohost.com/login.aspx?direct=true&amp;scope=site&amp;db=nlebk&amp;db=nlabk&amp;AN=1440561</t>
  </si>
  <si>
    <t>Šarmantní násilníci</t>
  </si>
  <si>
    <t xml:space="preserve"> Beňo, Pavel</t>
  </si>
  <si>
    <t>9788026209645</t>
  </si>
  <si>
    <t>9788026209386</t>
  </si>
  <si>
    <t>http://search.ebscohost.com/login.aspx?direct=true&amp;scope=site&amp;db=nlebk&amp;db=nlabk&amp;AN=1639998</t>
  </si>
  <si>
    <t>Tata Lectures on Theta I</t>
  </si>
  <si>
    <t>Mumford, David; Musili, C.</t>
  </si>
  <si>
    <t>9780817645724</t>
  </si>
  <si>
    <t>9780817645779</t>
  </si>
  <si>
    <t>Birkhäuser</t>
  </si>
  <si>
    <t>http://search.ebscohost.com/login.aspx?direct=true&amp;scope=site&amp;db=nlebk&amp;db=nlabk&amp;AN=206049</t>
  </si>
  <si>
    <t>Tata Lectures on Theta II</t>
  </si>
  <si>
    <t>Mumford, David</t>
  </si>
  <si>
    <t>9780817645694</t>
  </si>
  <si>
    <t>9780817645786</t>
  </si>
  <si>
    <t>http://search.ebscohost.com/login.aspx?direct=true&amp;scope=site&amp;db=nlebk&amp;db=nlabk&amp;AN=1172284</t>
  </si>
  <si>
    <t>Teorie regionálního rozvoje</t>
  </si>
  <si>
    <t xml:space="preserve"> Blažek, Jiří</t>
  </si>
  <si>
    <t>9788024623849</t>
  </si>
  <si>
    <t>9788024619743</t>
  </si>
  <si>
    <t>http://search.ebscohost.com/login.aspx?direct=true&amp;scope=site&amp;db=nlebk&amp;db=nlabk&amp;AN=905932</t>
  </si>
  <si>
    <t>The Architect : Chapters in the History of the Profession</t>
  </si>
  <si>
    <t>Kostof, Spiro</t>
  </si>
  <si>
    <t>9780195040449</t>
  </si>
  <si>
    <t>9780198020196</t>
  </si>
  <si>
    <t>http://search.ebscohost.com/login.aspx?direct=true&amp;scope=site&amp;db=nlebk&amp;db=nlabk&amp;AN=330568</t>
  </si>
  <si>
    <t>The Automotive Transmission Book</t>
  </si>
  <si>
    <t>Fischer, Robert</t>
  </si>
  <si>
    <t>9783319052625</t>
  </si>
  <si>
    <t>9783319052632</t>
  </si>
  <si>
    <t>http://search.ebscohost.com/login.aspx?direct=true&amp;scope=site&amp;db=nlebk&amp;db=nlabk&amp;AN=991752</t>
  </si>
  <si>
    <t>The CIAM Discourse on Urbanism, 1928–1960</t>
  </si>
  <si>
    <t>Mumford, Eric Paul</t>
  </si>
  <si>
    <t>9780262133647</t>
  </si>
  <si>
    <t>9780262280341</t>
  </si>
  <si>
    <t>http://search.ebscohost.com/login.aspx?direct=true&amp;scope=site&amp;db=nlebk&amp;db=nlabk&amp;AN=39960</t>
  </si>
  <si>
    <t>The City of Tomorrow and Its Planning</t>
  </si>
  <si>
    <t>Le Corbusier</t>
  </si>
  <si>
    <t>9780486253329</t>
  </si>
  <si>
    <t>9780486319483</t>
  </si>
  <si>
    <t>Dover Publications</t>
  </si>
  <si>
    <t>http://search.ebscohost.com/login.aspx?direct=true&amp;scope=site&amp;db=nlebk&amp;db=nlabk&amp;AN=1150654</t>
  </si>
  <si>
    <t>The Economics of Labor Migration : A Behavioral Analysis</t>
  </si>
  <si>
    <t>Mueller, Charles F.; Mills, Edwin S.</t>
  </si>
  <si>
    <t>9780125095808</t>
  </si>
  <si>
    <t>9781483267180</t>
  </si>
  <si>
    <t>http://search.ebscohost.com/login.aspx?direct=true&amp;scope=site&amp;db=nlebk&amp;db=nlabk&amp;AN=918863</t>
  </si>
  <si>
    <t>The End of Automobile Dependence : How Cities Are Moving Beyond Car-Based Planning</t>
  </si>
  <si>
    <t>Newman, Peter; Kenworthy, Jeffrey R.</t>
  </si>
  <si>
    <t>9781610914628</t>
  </si>
  <si>
    <t>9781610916134</t>
  </si>
  <si>
    <t>http://search.ebscohost.com/login.aspx?direct=true&amp;scope=site&amp;db=nlebk&amp;db=nlabk&amp;AN=1026550</t>
  </si>
  <si>
    <t>The Philosophy of Living Nature</t>
  </si>
  <si>
    <t xml:space="preserve"> Kratochvíl, Zdeněk</t>
  </si>
  <si>
    <t>9788024631332</t>
  </si>
  <si>
    <t>9788024631318</t>
  </si>
  <si>
    <t>http://search.ebscohost.com/login.aspx?direct=true&amp;scope=site&amp;db=nlebk&amp;db=nlabk&amp;AN=1368053</t>
  </si>
  <si>
    <t>The Situationist City</t>
  </si>
  <si>
    <t>Sadler, Simon</t>
  </si>
  <si>
    <t>9780262193924</t>
  </si>
  <si>
    <t>9780262282802</t>
  </si>
  <si>
    <t>http://search.ebscohost.com/login.aspx?direct=true&amp;scope=site&amp;db=nlebk&amp;db=nlabk&amp;AN=1433</t>
  </si>
  <si>
    <t>The Stress Analysis of Pressure Vessels and Pressure Vessel Components</t>
  </si>
  <si>
    <t>Gill, Samuel Sidney</t>
  </si>
  <si>
    <t>9780080067292</t>
  </si>
  <si>
    <t>9781483155425</t>
  </si>
  <si>
    <t>http://search.ebscohost.com/login.aspx?direct=true&amp;scope=site&amp;db=nlebk&amp;db=nlabk&amp;AN=881781</t>
  </si>
  <si>
    <t>The Welding Engineer’s Guide to Fracture and Fatigue</t>
  </si>
  <si>
    <t>Philippa L Moore; Geoff Booth</t>
  </si>
  <si>
    <t>9781782423706</t>
  </si>
  <si>
    <t>9781782423911</t>
  </si>
  <si>
    <t>http://search.ebscohost.com/login.aspx?direct=true&amp;scope=site&amp;db=nlebk&amp;db=nlabk&amp;AN=916377</t>
  </si>
  <si>
    <t>Thermal Integrity in Mechanics and Engineering</t>
  </si>
  <si>
    <t>Shorr, Boris F.</t>
  </si>
  <si>
    <t>9783662469675</t>
  </si>
  <si>
    <t>9783662469682</t>
  </si>
  <si>
    <t>http://search.ebscohost.com/login.aspx?direct=true&amp;scope=site&amp;db=nlebk&amp;db=nlabk&amp;AN=1000726</t>
  </si>
  <si>
    <t>Transport Systems : Modelling, Planning, and Evaluation</t>
  </si>
  <si>
    <t>Janić, Milan</t>
  </si>
  <si>
    <t>9781498719087</t>
  </si>
  <si>
    <t>9781498719094</t>
  </si>
  <si>
    <t>http://search.ebscohost.com/login.aspx?direct=true&amp;scope=site&amp;db=nlebk&amp;db=nlabk&amp;AN=1492883</t>
  </si>
  <si>
    <t>Turbochargers and Turbocharging : Advancements, Applications and Research</t>
  </si>
  <si>
    <t>Giakoumis, Evangelos G.</t>
  </si>
  <si>
    <t>9781536122398</t>
  </si>
  <si>
    <t>9781536122558</t>
  </si>
  <si>
    <t>Nova Science Publishers</t>
  </si>
  <si>
    <t>http://search.ebscohost.com/login.aspx?direct=true&amp;scope=site&amp;db=nlebk&amp;db=nlabk&amp;AN=1622045</t>
  </si>
  <si>
    <t>Týmový koučink</t>
  </si>
  <si>
    <t xml:space="preserve"> Mohauptová, Eva.</t>
  </si>
  <si>
    <t>9788026205760</t>
  </si>
  <si>
    <t>9788026203506</t>
  </si>
  <si>
    <t>http://search.ebscohost.com/login.aspx?direct=true&amp;scope=site&amp;db=nlebk&amp;db=nlabk&amp;AN=1640009</t>
  </si>
  <si>
    <t>Ukrajinská pracovní migrace v Česku</t>
  </si>
  <si>
    <t xml:space="preserve"> Drbohlav, Dušan</t>
  </si>
  <si>
    <t>9788024630359</t>
  </si>
  <si>
    <t>9788024629957</t>
  </si>
  <si>
    <t>http://search.ebscohost.com/login.aspx?direct=true&amp;scope=site&amp;db=nlebk&amp;db=nlabk&amp;AN=1107663</t>
  </si>
  <si>
    <t>Urban Bikeway Design Guide, Second Edition</t>
  </si>
  <si>
    <t>National Association of City Transportation Officials</t>
  </si>
  <si>
    <t>9781610915656</t>
  </si>
  <si>
    <t>9781610915823</t>
  </si>
  <si>
    <t>http://search.ebscohost.com/login.aspx?direct=true&amp;scope=site&amp;db=nlebk&amp;db=nlabk&amp;AN=806098</t>
  </si>
  <si>
    <t>Usable Security : History, Themes, and Challenges</t>
  </si>
  <si>
    <t>Garfinkel, Simson; Lipford, Heather Richter</t>
  </si>
  <si>
    <t>9781627055291</t>
  </si>
  <si>
    <t>9781627055307</t>
  </si>
  <si>
    <t>Morgan &amp; Claypool Publishers</t>
  </si>
  <si>
    <t>http://search.ebscohost.com/login.aspx?direct=true&amp;scope=site&amp;db=nlebk&amp;db=nlabk&amp;AN=863642</t>
  </si>
  <si>
    <t>User Experience Mapping</t>
  </si>
  <si>
    <t>Szabo, Peter W.</t>
  </si>
  <si>
    <t>9781787123502</t>
  </si>
  <si>
    <t>9781787127609</t>
  </si>
  <si>
    <t>http://search.ebscohost.com/login.aspx?direct=true&amp;scope=site&amp;db=nlebk&amp;db=nlabk&amp;AN=1527810</t>
  </si>
  <si>
    <t>Úvod do biologie ochrany přírody</t>
  </si>
  <si>
    <t xml:space="preserve"> Primack, Richard B.</t>
  </si>
  <si>
    <t>9788026202400</t>
  </si>
  <si>
    <t>9788073675950</t>
  </si>
  <si>
    <t>http://search.ebscohost.com/login.aspx?direct=true&amp;scope=site&amp;db=nlebk&amp;db=nlabk&amp;AN=1640011</t>
  </si>
  <si>
    <t>Visual Thinking : For Design</t>
  </si>
  <si>
    <t>Ware, Colin</t>
  </si>
  <si>
    <t>9780123708960</t>
  </si>
  <si>
    <t>9780080558417</t>
  </si>
  <si>
    <t>http://search.ebscohost.com/login.aspx?direct=true&amp;scope=site&amp;db=nlebk&amp;db=nlabk&amp;AN=239294</t>
  </si>
  <si>
    <t>Visualization Analysis and Design</t>
  </si>
  <si>
    <t>Munzner, Tamara; Maguire, Éamonn</t>
  </si>
  <si>
    <t>9781466508910</t>
  </si>
  <si>
    <t>9781466508934</t>
  </si>
  <si>
    <t>http://search.ebscohost.com/login.aspx?direct=true&amp;scope=site&amp;db=nlebk&amp;db=nlabk&amp;AN=861951</t>
  </si>
  <si>
    <t>Vlastní jména vlakových spojů/Porejonyma/Na území čr v letech 1993-2013</t>
  </si>
  <si>
    <t xml:space="preserve"> Ficnarová, Michaela</t>
  </si>
  <si>
    <t>9788021076570</t>
  </si>
  <si>
    <t>9788021063372</t>
  </si>
  <si>
    <t>http://search.ebscohost.com/login.aspx?direct=true&amp;scope=site&amp;db=nlebk&amp;db=nlabk&amp;AN=992733</t>
  </si>
  <si>
    <t>Vliv kvality na výkonnost a konkurenceschopnost podniku</t>
  </si>
  <si>
    <t>9788021081772</t>
  </si>
  <si>
    <t>9788021066274</t>
  </si>
  <si>
    <t>http://search.ebscohost.com/login.aspx?direct=true&amp;scope=site&amp;db=nlebk&amp;db=nlabk&amp;AN=1257485</t>
  </si>
  <si>
    <t>Významné geologické lokality Moravy a Slezska</t>
  </si>
  <si>
    <t xml:space="preserve"> Vávra, Václav</t>
  </si>
  <si>
    <t>9788021077096</t>
  </si>
  <si>
    <t>9788021067158</t>
  </si>
  <si>
    <t>http://search.ebscohost.com/login.aspx?direct=true&amp;scope=site&amp;db=nlebk&amp;db=nlabk&amp;AN=992700</t>
  </si>
  <si>
    <t>Welding and Joining of Advanced High Strength Steels (AHSS)</t>
  </si>
  <si>
    <t>Mahadev Shome; Muralidhar Tumuluru</t>
  </si>
  <si>
    <t>9780857094360</t>
  </si>
  <si>
    <t>9780857098580</t>
  </si>
  <si>
    <t>http://search.ebscohost.com/login.aspx?direct=true&amp;scope=site&amp;db=nlebk&amp;db=nlabk&amp;AN=961447</t>
  </si>
  <si>
    <t>Welding Engineering</t>
  </si>
  <si>
    <t>David H. Phillips</t>
  </si>
  <si>
    <t>9781118766446</t>
  </si>
  <si>
    <t>9781118766286</t>
  </si>
  <si>
    <t>http://search.ebscohost.com/login.aspx?direct=true&amp;scope=site&amp;db=nlebk&amp;db=nlabk&amp;AN=1121789</t>
  </si>
  <si>
    <t>Welding Metallurgy and Weldability</t>
  </si>
  <si>
    <t>John C. Lippold</t>
  </si>
  <si>
    <t>9781118230701</t>
  </si>
  <si>
    <t>9781118960325</t>
  </si>
  <si>
    <t>http://search.ebscohost.com/login.aspx?direct=true&amp;scope=site&amp;db=nlebk&amp;db=nlabk&amp;AN=903961</t>
  </si>
  <si>
    <t>Welding Robots</t>
  </si>
  <si>
    <t>J. Norberto Pires; Altino Loureiro; Gunnar Bölmsjo</t>
  </si>
  <si>
    <t>9781852339531</t>
  </si>
  <si>
    <t>9781846281914</t>
  </si>
  <si>
    <t>http://search.ebscohost.com/login.aspx?direct=true&amp;scope=site&amp;db=nlebk&amp;db=nlabk&amp;AN=161638</t>
  </si>
  <si>
    <t>Welding: Theory and Practice</t>
  </si>
  <si>
    <t>D. L. Olson; R. D. Dixon; A. L. Liby</t>
  </si>
  <si>
    <t>9780444874276</t>
  </si>
  <si>
    <t>9780444596383</t>
  </si>
  <si>
    <t>http://search.ebscohost.com/login.aspx?direct=true&amp;scope=site&amp;db=nlebk&amp;db=nlabk&amp;AN=575082</t>
  </si>
  <si>
    <t>Wireless Hacking 101</t>
  </si>
  <si>
    <t xml:space="preserve"> Karina Astudillo</t>
  </si>
  <si>
    <t>9781507191927</t>
  </si>
  <si>
    <t>Babelcube Inc.</t>
  </si>
  <si>
    <t>http://search.ebscohost.com/login.aspx?direct=true&amp;scope=site&amp;db=nlebk&amp;db=nlabk&amp;AN=1614133</t>
  </si>
  <si>
    <t>Základy fyzikální chemie</t>
  </si>
  <si>
    <t xml:space="preserve"> Lázníǩová, Alice</t>
  </si>
  <si>
    <t>9788024628073</t>
  </si>
  <si>
    <t>9788024627915</t>
  </si>
  <si>
    <t>http://search.ebscohost.com/login.aspx?direct=true&amp;scope=site&amp;db=nlebk&amp;db=nlabk&amp;AN=928650</t>
  </si>
  <si>
    <t>Základy náhodných procesů II</t>
  </si>
  <si>
    <t xml:space="preserve"> Prášková, Zuzana</t>
  </si>
  <si>
    <t>9788024635293</t>
  </si>
  <si>
    <t>9788024635163</t>
  </si>
  <si>
    <t>http://search.ebscohost.com/login.aspx?direct=true&amp;scope=site&amp;db=nlebk&amp;db=nlabk&amp;AN=1442742</t>
  </si>
  <si>
    <t>VDI Heat Atlas - 2nd international edition</t>
  </si>
  <si>
    <t>VDI-Gesellschaft Verfahrenstechnik und Chemieingenieurwesen (VDI-GVC)</t>
  </si>
  <si>
    <t>Multiple User DRM-free</t>
  </si>
  <si>
    <t>http://dx.doi.org/10.1007/978-3-540-77877-6</t>
  </si>
  <si>
    <t>Základy statistiky v prostředí R</t>
  </si>
  <si>
    <t xml:space="preserve"> Zvára, Karel</t>
  </si>
  <si>
    <t>9788024624471</t>
  </si>
  <si>
    <t>9788024622453</t>
  </si>
  <si>
    <t>http://search.ebscohost.com/login.aspx?direct=true&amp;scope=site&amp;db=nlebk&amp;db=nlabk&amp;AN=887156</t>
  </si>
  <si>
    <t>Základy teorie krizového managementu</t>
  </si>
  <si>
    <t xml:space="preserve"> Antušák, Emil</t>
  </si>
  <si>
    <t>9788024634548</t>
  </si>
  <si>
    <t>9788024634432</t>
  </si>
  <si>
    <t>http://search.ebscohost.com/login.aspx?direct=true&amp;scope=site&amp;db=nlebk&amp;db=nlabk&amp;AN=1442746</t>
  </si>
  <si>
    <t xml:space="preserve">Industrial/Organizational Psychology: An Applied Approach (8th ed.). </t>
  </si>
  <si>
    <t>AAMODT, MICHAEL G</t>
  </si>
  <si>
    <t>9781305465282</t>
  </si>
  <si>
    <t>CENGAGE LEARNING</t>
  </si>
  <si>
    <t>http://www.r2library.com/resource/title/9781305118423</t>
  </si>
  <si>
    <t>Zlepšování a environmentální inovace v podniku</t>
  </si>
  <si>
    <t xml:space="preserve"> Kulhavý, Viktor</t>
  </si>
  <si>
    <t>9788021081697</t>
  </si>
  <si>
    <t>9788021061583</t>
  </si>
  <si>
    <t>http://search.ebscohost.com/login.aspx?direct=true&amp;scope=site&amp;db=nlebk&amp;db=nlabk&amp;AN=1257482</t>
  </si>
  <si>
    <t>Železniční reforma v Německu</t>
  </si>
  <si>
    <t xml:space="preserve"> Nigrin, Tomáš</t>
  </si>
  <si>
    <t>9788024636320</t>
  </si>
  <si>
    <t>9788024636276</t>
  </si>
  <si>
    <t>http://search.ebscohost.com/login.aspx?direct=true&amp;scope=site&amp;db=nlebk&amp;db=nlabk&amp;AN=1638770</t>
  </si>
  <si>
    <t>Atmospheric Pressure Plasma Treatment of Polymers: Relevance to Adhesion</t>
  </si>
  <si>
    <t>Michael ThomasK.L. Mittal</t>
  </si>
  <si>
    <t>e9781118747308</t>
  </si>
  <si>
    <t>9781118747308</t>
  </si>
  <si>
    <t>přístup online pro všechny uživatele přes Wiley Online Library</t>
  </si>
  <si>
    <t xml:space="preserve">https://onlinelibrary.wiley.com/doi/book/10.1002/9781118747308 </t>
  </si>
  <si>
    <t>Instrument Engineers' Handbook, Vol. 2: Process Control and Optimization</t>
  </si>
  <si>
    <t xml:space="preserve">9781420064001 </t>
  </si>
  <si>
    <t>přístup online pro všechny uživatele přes Taylor and Francis Online</t>
  </si>
  <si>
    <t xml:space="preserve">https://www.taylorfrancis.com/books/9781420064001 </t>
  </si>
  <si>
    <t>Instrument Engineers' Handbook, Vol. 1: Process Measurement and Analysis</t>
  </si>
  <si>
    <t xml:space="preserve">9781420064025 </t>
  </si>
  <si>
    <t xml:space="preserve">https://www.taylorfrancis.com/books/9781420064025 </t>
  </si>
  <si>
    <t>Maglev Trains</t>
  </si>
  <si>
    <t>Liu, Zhigang, Long, Zhiqiang, Li, Xiaolong</t>
  </si>
  <si>
    <t>9783662456729</t>
  </si>
  <si>
    <t>UU</t>
  </si>
  <si>
    <t>http://search.ebscohost.com/login.aspx?direct=true&amp;scope=site&amp;db=nlebk&amp;db=nlabk&amp;AN=980354</t>
  </si>
  <si>
    <t>Mobile Robotics: Mathematics, Models, and Methods</t>
  </si>
  <si>
    <t>Kelly et al.</t>
  </si>
  <si>
    <t xml:space="preserve">9781139381284    </t>
  </si>
  <si>
    <t>UU DRM-free</t>
  </si>
  <si>
    <t>https://doi.org/10.1017/CBO9781139381284</t>
  </si>
  <si>
    <t>CONSTRUCTION ROBOTS: ELEMENTARY TECHNOLOGIES AND SINGLE-TASK CONSTRUCTION ROBOTS</t>
  </si>
  <si>
    <t>BOCK, THOMAS, 1957-</t>
  </si>
  <si>
    <t>9781139872041</t>
  </si>
  <si>
    <t xml:space="preserve">99977585473    </t>
  </si>
  <si>
    <t>Unlimited | DRM-free</t>
  </si>
  <si>
    <t>https://doi.org/10.1017/CBO9781139872041</t>
  </si>
  <si>
    <t>ROBOT-ORIENTED DESIGN: DESIGN AND MANAGEMENT TOOLS FOR THE DEPLOYMENT OF AUTOMATION AND ROBOTICS IN CONSTRUCTION.</t>
  </si>
  <si>
    <t xml:space="preserve">9781139924146    </t>
  </si>
  <si>
    <t>https://doi.org/10.1017/CBO9781139924146</t>
  </si>
  <si>
    <t>ROBOTIC INDUSTRIALIZATION: AUTOMATION AND ROBOTIC TECHNOLOGIES FOR CUSTOMIZED COMPONENT, MODULE, AND BUILDING PREFABRICATION.</t>
  </si>
  <si>
    <t xml:space="preserve">9781139924153   </t>
  </si>
  <si>
    <t>https://doi.org/10.1017/CBO9781139924153</t>
  </si>
  <si>
    <t>Electromyography: Physiology, Engineering, and Noninvasive Applications</t>
  </si>
  <si>
    <t>Roberto Merletti, Philip Parker</t>
  </si>
  <si>
    <t xml:space="preserve">Institute of Electrical and Electronics Engineers </t>
  </si>
  <si>
    <t>Online Book - Multi User | DRM-free</t>
  </si>
  <si>
    <t>https://onlinelibrary.wiley.com/book/10.1002/0471678384</t>
  </si>
  <si>
    <t xml:space="preserve">Solved Practical Problems in Fluid Mechanics </t>
  </si>
  <si>
    <t>Carl J. Schaschke</t>
  </si>
  <si>
    <t xml:space="preserve">CRC Press </t>
  </si>
  <si>
    <t>https://www.taylorfrancis.com/books/9781482242997</t>
  </si>
  <si>
    <t>An Atlas of Continuous Cooling Transformation (CCT) Diagrams Applicable to Low Carbon Low Alloy Weld Metals</t>
  </si>
  <si>
    <t>Zhuyao Zhang, R. A. Farrar</t>
  </si>
  <si>
    <t>9780901716941</t>
  </si>
  <si>
    <t>9781907625190</t>
  </si>
  <si>
    <t>CRC Press / Woodhead Publishing / Institute of Materials, London</t>
  </si>
  <si>
    <t>http://search.ebscohost.com/login.aspx?direct=true&amp;scope=site&amp;db=nlebk&amp;db=nlabk&amp;AN=349207</t>
  </si>
  <si>
    <t>Fundamentals of Composites Manufacturing</t>
  </si>
  <si>
    <t>A. Brent Strong</t>
  </si>
  <si>
    <t>9780872638549</t>
  </si>
  <si>
    <t>9781621040071</t>
  </si>
  <si>
    <t>Society of Manufacturing Engineers</t>
  </si>
  <si>
    <t>http://search.ebscohost.com/login.aspx?direct=true&amp;scope=site&amp;db=nlebk&amp;db=nlabk&amp;AN=882330</t>
  </si>
  <si>
    <t>Advanced Welding Systems: 1 Fundamentals of Fusion Welding Technology</t>
  </si>
  <si>
    <t>Jean Cornu</t>
  </si>
  <si>
    <t>https://ebookcentral.proquest.com/lib/cvut/detail.action?docID=3099736</t>
  </si>
  <si>
    <t>Experimental Techniques in Materials and Mechanics</t>
  </si>
  <si>
    <t>C. Suryanarayana</t>
  </si>
  <si>
    <t>https://ebookcentral.proquest.com/lib/cvut/detail.action?docID=1449586</t>
  </si>
  <si>
    <t xml:space="preserve">Fundamentals and Applications of Supercritical Carbon Dioxide (SCO2) Based Power Cycles </t>
  </si>
  <si>
    <t>Klaus Brun Peter Friedman Richard Dennis</t>
  </si>
  <si>
    <t>https://ebookcentral.proquest.com/lib/cvut/detail.action?docID=4785181</t>
  </si>
  <si>
    <t>Industrializing Additive Manufacturing - Proceedings of Additive Manufacturing in Products and Applications - AMPA2017</t>
  </si>
  <si>
    <t>Mirko Meboldt, Christoph Klahn</t>
  </si>
  <si>
    <t>https://ebookcentral.proquest.com/lib/cvut/detail.action?docID=5024011</t>
  </si>
  <si>
    <t>Metal Forming Handbook</t>
  </si>
  <si>
    <t>Schuler GmbH, ed.</t>
  </si>
  <si>
    <t>https://ebookcentral.proquest.com/lib/cvut/detail.action?docID=3092167</t>
  </si>
  <si>
    <t>Metal Forming: Mechanics and Metallurgy</t>
  </si>
  <si>
    <t>William F. Hosford, Robert M. Caddell</t>
  </si>
  <si>
    <t>https://ebookcentral.proquest.com/lib/cvut/detail.action?docID=667586</t>
  </si>
  <si>
    <t>New Technologies, Development and Application</t>
  </si>
  <si>
    <t>Isak Karabegović</t>
  </si>
  <si>
    <t>https://ebookcentral.proquest.com/lib/cvut/detail.action?docID=5393764</t>
  </si>
  <si>
    <t>Polymers: Chemistry and Physics of Modern Materials, Third Edition</t>
  </si>
  <si>
    <t>J.M.G. Cowie, Valeria Arrighi</t>
  </si>
  <si>
    <t>https://ebookcentral.proquest.com/lib/cvut/detail.action?docID=1449424</t>
  </si>
  <si>
    <t>Real Options Illustrated</t>
  </si>
  <si>
    <t>Linda Peters</t>
  </si>
  <si>
    <t>https://ebookcentral.proquest.com/lib/cvut/detail.action?docID=4456486</t>
  </si>
  <si>
    <t>Robotic Welding, Intelligence and Automation: RWIA’2014</t>
  </si>
  <si>
    <t>Tzyh-Jong Tarn, Shan-Ben Chen, Xiao-Qi Chen</t>
  </si>
  <si>
    <t>https://ebookcentral.proquest.com/lib/cvut/detail.action?docID=3563325</t>
  </si>
  <si>
    <t>Sheet Metal Forming Processes: Constitutive Modelling and Numerical Simulation</t>
  </si>
  <si>
    <t>Dorel Banabic</t>
  </si>
  <si>
    <t>https://ebookcentral.proquest.com/lib/cvut/detail.action?docID=603376</t>
  </si>
  <si>
    <t>Small Modular Reactors for Electricity Generation: An Economic and Technologically Sound Alternative</t>
  </si>
  <si>
    <t>Morales Pedraza, Jorge</t>
  </si>
  <si>
    <t>https://ebookcentral.proquest.com/lib/cvut/detail.action?docID=4822057</t>
  </si>
  <si>
    <t>Small Modular Reactors: Nuclear Power Fad or Future?</t>
  </si>
  <si>
    <t>Daniel Ingersoll</t>
  </si>
  <si>
    <t>https://ebookcentral.proquest.com/lib/cvut/detail.action?docID=4100872</t>
  </si>
  <si>
    <t>Transactions on Intelligent Welding Manufacturing: Volume I No. 1 2017</t>
  </si>
  <si>
    <t>Shanben Chen, Yuming Zhang, Zhili Feng</t>
  </si>
  <si>
    <t>https://ebookcentral.proquest.com/lib/cvut/detail.action?docID=4935669</t>
  </si>
  <si>
    <t>The Art of Precast Concrete : Colour Texture Expression</t>
  </si>
  <si>
    <t>Bennett, David</t>
  </si>
  <si>
    <t>Walter de Gruyter GmbH</t>
  </si>
  <si>
    <t>https://ebookcentral.proquest.com/lib/cvut/detail.action?docID=302166</t>
  </si>
  <si>
    <t>Modern Traditions : Contemporary Architecture in India</t>
  </si>
  <si>
    <t>Gast, Klaus-Peter</t>
  </si>
  <si>
    <t>https://ebookcentral.proquest.com/lib/cvut/detail.action?docID=3037309</t>
  </si>
  <si>
    <t>Basics Concrete Construction</t>
  </si>
  <si>
    <t>Hanses, Katrin; Hanses, Katrin</t>
  </si>
  <si>
    <t>https://ebookcentral.proquest.com/lib/cvut/detail.action?docID=5158089</t>
  </si>
  <si>
    <t>Embodied Light : The Bahá'í Temple of South America</t>
  </si>
  <si>
    <t>Hariri Pontarini Architects, Hariri Pontarini</t>
  </si>
  <si>
    <t>https://ebookcentral.proquest.com/lib/cvut/detail.action?docID=5156713</t>
  </si>
  <si>
    <t>Prefabricated Systems : Principles of Construction</t>
  </si>
  <si>
    <t>Knaack, Ulrich; Chung-Klatte, Sharon; Hasselbach, Reinhard</t>
  </si>
  <si>
    <t>https://ebookcentral.proquest.com/lib/cvut/detail.action?docID=1020517</t>
  </si>
  <si>
    <t>Encounters and Positions : Architecture in Japan</t>
  </si>
  <si>
    <t>Kohte, Susanne; Adam, Hubertus; Hubert, Daniel</t>
  </si>
  <si>
    <t>https://ebookcentral.proquest.com/lib/cvut/detail.action?docID=4830563</t>
  </si>
  <si>
    <t>Shape as Memory : A Geometric Theory of Architecture</t>
  </si>
  <si>
    <t>Leyton, Michael</t>
  </si>
  <si>
    <t>https://ebookcentral.proquest.com/lib/cvut/detail.action?docID=3062080</t>
  </si>
  <si>
    <t>Failed Stone : Problems and Solutions with Concrete and Masonry</t>
  </si>
  <si>
    <t>Loughran, Patrick</t>
  </si>
  <si>
    <t>https://ebookcentral.proquest.com/lib/cvut/detail.action?docID=336959</t>
  </si>
  <si>
    <t>Building with Earth : Design and Technology of a Sustainable Architecture</t>
  </si>
  <si>
    <t>Minke, Gernot</t>
  </si>
  <si>
    <t>https://ebookcentral.proquest.com/lib/cvut/detail.action?docID=371487</t>
  </si>
  <si>
    <t>Solar Architecture : Strategies, Visions, Concepts</t>
  </si>
  <si>
    <t>Schittich, Christian</t>
  </si>
  <si>
    <t>https://ebookcentral.proquest.com/lib/cvut/detail.action?docID=1075574</t>
  </si>
  <si>
    <t>Modern Construction Handbook</t>
  </si>
  <si>
    <t>Watts, Andrew</t>
  </si>
  <si>
    <t>https://ebookcentral.proquest.com/lib/cvut/detail.action?docID=4539667</t>
  </si>
  <si>
    <t>Basics Detail Drawing</t>
  </si>
  <si>
    <t>Bielefeld, Bert</t>
  </si>
  <si>
    <t>https://ebookcentral.proquest.com/lib/cvut/detail.action?docID=5157284</t>
  </si>
  <si>
    <t>Made in Norway : New Norwegian Architecture</t>
  </si>
  <si>
    <t>Helsing Almaas, Ingerid</t>
  </si>
  <si>
    <t>https://ebookcentral.proquest.com/lib/cvut/detail.action?docID=4508500</t>
  </si>
  <si>
    <t>Drawn to Design : Analyzing Architecture Through Freehand Drawing</t>
  </si>
  <si>
    <t>Jenkins, Eric J.</t>
  </si>
  <si>
    <t>https://ebookcentral.proquest.com/lib/cvut/detail.action?docID=1020476</t>
  </si>
  <si>
    <t>Gert Wingårdh : Thirty Years of Architecture</t>
  </si>
  <si>
    <t>Nanfeldt, Mikael</t>
  </si>
  <si>
    <t>https://ebookcentral.proquest.com/lib/cvut/detail.action?docID=1020403</t>
  </si>
  <si>
    <t>Residential Buildings : A Typology</t>
  </si>
  <si>
    <t>Pfeifer, Gunter; Brauneck, Per</t>
  </si>
  <si>
    <t>https://ebookcentral.proquest.com/lib/cvut/detail.action?docID=2039370</t>
  </si>
  <si>
    <t>Le Corbusier. le Couvent Sainte Marie de la Tourette / the Monastery of Sainte Marie de la Tourette</t>
  </si>
  <si>
    <t>Potié, Philippe</t>
  </si>
  <si>
    <t>https://ebookcentral.proquest.com/lib/cvut/detail.action?docID=5158182</t>
  </si>
  <si>
    <t>Urban Intensities : Contemporary Housing Types and Territories</t>
  </si>
  <si>
    <t>Rowe, Peter G.; Kan, Har Ye</t>
  </si>
  <si>
    <t>https://ebookcentral.proquest.com/lib/cvut/detail.action?docID=1652315</t>
  </si>
  <si>
    <t>Basics Modelbuilding</t>
  </si>
  <si>
    <t>Schilling, Alexander</t>
  </si>
  <si>
    <t>https://ebookcentral.proquest.com/lib/cvut/detail.action?docID=5159574</t>
  </si>
  <si>
    <t>Interior Spaces : Space, Light, Materials</t>
  </si>
  <si>
    <t>https://ebookcentral.proquest.com/lib/cvut/detail.action?docID=3045395</t>
  </si>
  <si>
    <t>Sacred Buildings : A Design Manual</t>
  </si>
  <si>
    <t>Stegers, Rudolf</t>
  </si>
  <si>
    <t>https://ebookcentral.proquest.com/lib/cvut/detail.action?docID=511357</t>
  </si>
  <si>
    <t>Outline : Architecture by Schmidt Hammer Lassen</t>
  </si>
  <si>
    <t>Ullnaess, Oystein; Schmidt Hammer Lassen Staff; Schmidt Hammer Lassen Staff</t>
  </si>
  <si>
    <t>https://ebookcentral.proquest.com/lib/cvut/detail.action?docID=1020405</t>
  </si>
  <si>
    <t>Enclose Build : Walls, Facade, Roof</t>
  </si>
  <si>
    <t>Wartzeck, Susanne; Herrmann, Eva Maria; Krammer, Martin; Sturm, Jorg; Reichel, Alexander; Schultz, Kerstin</t>
  </si>
  <si>
    <t>https://ebookcentral.proquest.com/lib/cvut/detail.action?docID=3572258</t>
  </si>
  <si>
    <t>Squares : Urban Spaces in Europe</t>
  </si>
  <si>
    <t>Wolfrum, Sophie</t>
  </si>
  <si>
    <t>https://ebookcentral.proquest.com/lib/cvut/detail.action?docID=1663094</t>
  </si>
  <si>
    <t>Building Schools : Key Issues for Contemporary Design</t>
  </si>
  <si>
    <t>Care, Leo; Chiles, Prue; Holder, Anna; Chiles, Prue</t>
  </si>
  <si>
    <t>https://ebookcentral.proquest.com/lib/cvut/detail.action?docID=1586373</t>
  </si>
  <si>
    <t>High Quality Design on a Low Budget : New Library Buildings</t>
  </si>
  <si>
    <t>Clevström, Stefan; Schmidt, Janine; Sommer, Dorothea</t>
  </si>
  <si>
    <t>https://ebookcentral.proquest.com/lib/cvut/detail.action?docID=4451842</t>
  </si>
  <si>
    <t>Schools and Kindergartens : A Design Manual</t>
  </si>
  <si>
    <t>Dudek, Mark</t>
  </si>
  <si>
    <t>https://ebookcentral.proquest.com/lib/cvut/detail.action?docID=1634367</t>
  </si>
  <si>
    <t>9 X 9 - a Method of Design : From City to House Continued</t>
  </si>
  <si>
    <t>Eberle, Dietmar; Nasso, Marcello; Aicher, Florian</t>
  </si>
  <si>
    <t>https://ebookcentral.proquest.com/lib/cvut/detail.action?docID=4927016</t>
  </si>
  <si>
    <t>Living for the Elderly : A Design ManualSecond and Revised Edition</t>
  </si>
  <si>
    <t>Feddersen, Eckhard; Lüdtke, Insa</t>
  </si>
  <si>
    <t>https://ebookcentral.proquest.com/lib/cvut/detail.action?docID=5158585</t>
  </si>
  <si>
    <t>Access for All : Zugänge zur gebauten Umwelt</t>
  </si>
  <si>
    <t>Christ, Wolfgang</t>
  </si>
  <si>
    <t>https://ebookcentral.proquest.com/lib/cvut/detail.action?docID=3064995</t>
  </si>
  <si>
    <t>Design As Research : Positions, Arguments, Perspectives</t>
  </si>
  <si>
    <t>Joost, Gesche; Bredies, Katharina; Christensen, Michelle; Conradi, Florian; Unteidig, Andreas</t>
  </si>
  <si>
    <t>https://ebookcentral.proquest.com/lib/cvut/detail.action?docID=4533877</t>
  </si>
  <si>
    <t>Hospitals : A Design Manual</t>
  </si>
  <si>
    <t>Wagenaar, Cor; Mens, Noor</t>
  </si>
  <si>
    <t>https://ebookcentral.proquest.com/lib/cvut/detail.action?docID=5155807</t>
  </si>
  <si>
    <t>Le Corbusier - OEuvre ComplèteVolume 3: 1934-1938</t>
  </si>
  <si>
    <t>Bill, Max</t>
  </si>
  <si>
    <t>https://ebookcentral.proquest.com/lib/cvut/detail.action?docID=5157987</t>
  </si>
  <si>
    <t>Le Corbusier - OEuvre ComplèteVolume 6: 1952-1957</t>
  </si>
  <si>
    <t>Boesiger, Willy</t>
  </si>
  <si>
    <t>https://ebookcentral.proquest.com/lib/cvut/detail.action?docID=5057669</t>
  </si>
  <si>
    <t>Le Corbusier - OEuvre ComplèteVolume 5: 1946-1952</t>
  </si>
  <si>
    <t>https://ebookcentral.proquest.com/lib/cvut/detail.action?docID=5057672</t>
  </si>
  <si>
    <t>Le Corbusier - OEuvre ComplèteVolume 8: 1965-1969</t>
  </si>
  <si>
    <t>https://ebookcentral.proquest.com/lib/cvut/detail.action?docID=5156717</t>
  </si>
  <si>
    <t>Le Corbusier - OEuvre ComplèteVolume 4: 1938-1946</t>
  </si>
  <si>
    <t>https://ebookcentral.proquest.com/lib/cvut/detail.action?docID=5157231</t>
  </si>
  <si>
    <t>Le Corbusier - OEuvre ComplèteVolume 2: 1929-1934</t>
  </si>
  <si>
    <t>https://ebookcentral.proquest.com/lib/cvut/detail.action?docID=5158400</t>
  </si>
  <si>
    <t>Le Corbusier - OEuvre ComplèteVolume 7: 1957-1965</t>
  </si>
  <si>
    <t>https://ebookcentral.proquest.com/lib/cvut/detail.action?docID=5158789</t>
  </si>
  <si>
    <t>Le Corbusier - OEuvre ComplèteVolume 1: 1910-1929</t>
  </si>
  <si>
    <t>Boesiger, Willy; Stonorov, Oscar</t>
  </si>
  <si>
    <t>https://ebookcentral.proquest.com/lib/cvut/detail.action?docID=5157017</t>
  </si>
  <si>
    <t>Sustainable Design. Towards a New Ethic in Architecture and Town Planning : Towards a New Ethic in Architecture and Town Planning</t>
  </si>
  <si>
    <t>Contal-Chavannes, Marie-Hélène; Revedin, Jana; Kugler, Elizabeth</t>
  </si>
  <si>
    <t>https://ebookcentral.proquest.com/lib/cvut/detail.action?docID=1020549</t>
  </si>
  <si>
    <t>Engineering for a Finite Planet : Sustainable Solutions by Buro Happold</t>
  </si>
  <si>
    <t>Davey, Peter</t>
  </si>
  <si>
    <t>https://ebookcentral.proquest.com/lib/cvut/detail.action?docID=3064088</t>
  </si>
  <si>
    <t>Lost in Space : Architecture and Dementia</t>
  </si>
  <si>
    <t>https://ebookcentral.proquest.com/lib/cvut/detail.action?docID=1433429</t>
  </si>
  <si>
    <t>Architecture Activism</t>
  </si>
  <si>
    <t>GRAFT</t>
  </si>
  <si>
    <t>https://ebookcentral.proquest.com/lib/cvut/detail.action?docID=4539669</t>
  </si>
  <si>
    <t>Future Living : Collective Housing in Japan</t>
  </si>
  <si>
    <t>Hildner, Claudia</t>
  </si>
  <si>
    <t>https://ebookcentral.proquest.com/lib/cvut/detail.action?docID=1174179</t>
  </si>
  <si>
    <t>Mies Van der Rohe - the Built Work</t>
  </si>
  <si>
    <t>Krohn, Carsten</t>
  </si>
  <si>
    <t>https://ebookcentral.proquest.com/lib/cvut/detail.action?docID=1130343</t>
  </si>
  <si>
    <t>Re-Humanizing Architecture : New Forms of Community, 1950-1970</t>
  </si>
  <si>
    <t>Moravánszky, Ákos; Hopfengärtner, Judith; Hopfengärtner, Judith; Kegler, Karl</t>
  </si>
  <si>
    <t>https://ebookcentral.proquest.com/lib/cvut/detail.action?docID=4804392</t>
  </si>
  <si>
    <t>Re-Scaling the Environment : New Landscapes of Design, 1960-1980</t>
  </si>
  <si>
    <t>Moravánszky, Ákos; Kegler, Karl R.; Hopfengärtner, Judith; Kegler, Karl</t>
  </si>
  <si>
    <t>https://ebookcentral.proquest.com/lib/cvut/detail.action?docID=4804393</t>
  </si>
  <si>
    <t>Re-Framing Identities : Architecture's Turn to History, 1970-1990</t>
  </si>
  <si>
    <t>Moravánszky, Ákos; Lange, Torsten; Hopfengärtner, Judith; Kegler, Karl</t>
  </si>
  <si>
    <t>https://ebookcentral.proquest.com/lib/cvut/detail.action?docID=4804394</t>
  </si>
  <si>
    <t>Econometric models for industrial organization</t>
  </si>
  <si>
    <t xml:space="preserve">Shum Mattew </t>
  </si>
  <si>
    <t>9789813109650</t>
  </si>
  <si>
    <t>World Scientific</t>
  </si>
  <si>
    <t>Industrial organization (theory and practice)</t>
  </si>
  <si>
    <t>Waldman Don E.</t>
  </si>
  <si>
    <t>9780132770989</t>
  </si>
  <si>
    <t>Pearson(Routledge) 2013 / CRC Press 2019</t>
  </si>
  <si>
    <t>2013/2019</t>
  </si>
  <si>
    <t>Materials Surface Processing by Directed Energy Techniques Chapter 9 - Thermal Plasmas Surface Treatment. European Materials Research Society Series.</t>
  </si>
  <si>
    <t>FAUCHAIS, Pierre a Armelle VARDELLE</t>
  </si>
  <si>
    <t>9780080444963</t>
  </si>
  <si>
    <t>Surface Coating and Modification of Metallic Biomaterials</t>
  </si>
  <si>
    <t>Cuie Wen</t>
  </si>
  <si>
    <t>9781782423164</t>
  </si>
  <si>
    <t xml:space="preserve">Pyrolysis–Gas Chromatography: Mass Spectrometry of Polymeric Materials </t>
  </si>
  <si>
    <t xml:space="preserve">Peter Kusch </t>
  </si>
  <si>
    <t xml:space="preserve">Molten Salts Handbook </t>
  </si>
  <si>
    <t>George J. Janz</t>
  </si>
  <si>
    <t xml:space="preserve">Elsevier / Academic Press </t>
  </si>
  <si>
    <t>Automated Defect Prevention: Best Practices in Software Management</t>
  </si>
  <si>
    <t xml:space="preserve">Dorota Huizinga Adam Kolawa </t>
  </si>
  <si>
    <t>Comprehensive Materials Processing</t>
  </si>
  <si>
    <t>Saleem Hashmi</t>
  </si>
  <si>
    <t>9780080965338</t>
  </si>
  <si>
    <t>https://www.sciencedirect.com/referencework/9780080965338/</t>
  </si>
  <si>
    <t>https://ebookcentral.proquest.com/lib/cvut/detail.action?docID=4791202</t>
  </si>
  <si>
    <t>https://ebookcentral.proquest.com/lib/cvut/detail.action?docID=4578835</t>
  </si>
  <si>
    <t>https://ebookcentral.proquest.com/lib/cvut/detail.action?docID=270172</t>
  </si>
  <si>
    <t>https://ebookcentral.proquest.com/lib/cvut/detail.action?docID=2008286</t>
  </si>
  <si>
    <t>https://ebookcentral.proquest.com/lib/cvut/detail.action?docID=5584028</t>
  </si>
  <si>
    <t>https://ebookcentral.proquest.com/lib/cvut/detail.action?docID=1164591</t>
  </si>
  <si>
    <t>https://ebookcentral.proquest.com/lib/cvut/detail.action?docID=316185</t>
  </si>
  <si>
    <t>ATPL sets</t>
  </si>
  <si>
    <t>Oxford Aviation Academy</t>
  </si>
  <si>
    <t>Oxford aviation Academy</t>
  </si>
  <si>
    <t>6 individuálních licencí FD</t>
  </si>
  <si>
    <t>Analysis of Engineering Cycles</t>
  </si>
  <si>
    <t xml:space="preserve"> Haywood, R. W.</t>
  </si>
  <si>
    <t>9780080407395</t>
  </si>
  <si>
    <t>9780080984131</t>
  </si>
  <si>
    <t>Elsevier/Pergamon Press</t>
  </si>
  <si>
    <t>http://search.ebscohost.com/login.aspx?direct=true&amp;scope=site&amp;db=nlebk&amp;db=nlabk&amp;AN=543763</t>
  </si>
  <si>
    <t>Closed Power Cycles</t>
  </si>
  <si>
    <t xml:space="preserve"> Invernizzi, Costante Mario.</t>
  </si>
  <si>
    <t>9781447151395</t>
  </si>
  <si>
    <t>9781447151401</t>
  </si>
  <si>
    <t>http://search.ebscohost.com/login.aspx?direct=true&amp;scope=site&amp;db=nlebk&amp;db=nlabk&amp;AN=592646</t>
  </si>
  <si>
    <t>The Exergy Method of Thermal Plant Analysis</t>
  </si>
  <si>
    <t xml:space="preserve"> Kotas, T. J.</t>
  </si>
  <si>
    <t>9780408013505</t>
  </si>
  <si>
    <t>9781483100364</t>
  </si>
  <si>
    <t>Elsevier/Butterworth-Heinemann</t>
  </si>
  <si>
    <t>http://search.ebscohost.com/login.aspx?direct=true&amp;scope=site&amp;db=nlebk&amp;db=nlabk&amp;AN=873222</t>
  </si>
  <si>
    <t>Molten Salt Reactors and Thorium Energy</t>
  </si>
  <si>
    <t xml:space="preserve"> Dolan, Thomas J.</t>
  </si>
  <si>
    <t>9780081011263</t>
  </si>
  <si>
    <t>9780081012437</t>
  </si>
  <si>
    <t>http://search.ebscohost.com/login.aspx?direct=true&amp;scope=site&amp;db=nlebk&amp;db=nlabk&amp;AN=1188511</t>
  </si>
  <si>
    <t>Coal-Fired Electricity and Emissions Control</t>
  </si>
  <si>
    <t xml:space="preserve"> Tillman, David A.</t>
  </si>
  <si>
    <t>9780128092453</t>
  </si>
  <si>
    <t>9780128095003</t>
  </si>
  <si>
    <t>http://search.ebscohost.com/login.aspx?direct=true&amp;scope=site&amp;db=nlebk&amp;db=nlabk&amp;AN=1553115</t>
  </si>
  <si>
    <t>Entropy Generation Minimization</t>
  </si>
  <si>
    <t xml:space="preserve"> Bejan, Adrian</t>
  </si>
  <si>
    <t>9780849396519</t>
  </si>
  <si>
    <t>9781482239171</t>
  </si>
  <si>
    <t>http://search.ebscohost.com/login.aspx?direct=true&amp;scope=site&amp;db=nlebk&amp;db=nlabk&amp;AN=1802288</t>
  </si>
  <si>
    <t>Modern Industrial Statistics: With Applications in R, MINITAB and JMP</t>
  </si>
  <si>
    <t>Ron S. Kenett Shelemyahu Zacks Daniele Amberti</t>
  </si>
  <si>
    <t>9781118456064</t>
  </si>
  <si>
    <t>9781118763667</t>
  </si>
  <si>
    <t>https://onlinelibrary.wiley.com/doi/book/10.1002/9781118763667</t>
  </si>
  <si>
    <t>Encyclopedia of Modern Optics (Second Edition)</t>
  </si>
  <si>
    <t>978-0-12-814982-9</t>
  </si>
  <si>
    <t>2018</t>
  </si>
  <si>
    <t>https://www.sciencedirect.com/science/referenceworks/9780128149829</t>
  </si>
  <si>
    <t>Encyclopedia of Sustainable Technologies</t>
  </si>
  <si>
    <t>978-0-12-804792-7</t>
  </si>
  <si>
    <t>https://www.sciencedirect.com/science/referenceworks/9780128047927</t>
  </si>
  <si>
    <t>Skin Biophysics: From Experimental Characterisation to Advanced Modelling</t>
  </si>
  <si>
    <t xml:space="preserve">Limbert, Georges (Ed.) </t>
  </si>
  <si>
    <t>978-3-030-13279-8</t>
  </si>
  <si>
    <t>https://ebookcentral.proquest.com/lib/cvut/detail.action?docID=5780746</t>
  </si>
  <si>
    <t>Theory and Applications of Heat Transfer in Humans, 2 Volume Set</t>
  </si>
  <si>
    <t>978-1-119-12732-1</t>
  </si>
  <si>
    <t>https://ebookcentral.proquest.com/lib/cvut/detail.action?docID=5349046</t>
  </si>
  <si>
    <t>Intermediate Microeconomics: A Tool-Building Approach</t>
  </si>
  <si>
    <t>Samiran Banerjee</t>
  </si>
  <si>
    <t>9780203797556</t>
  </si>
  <si>
    <t>CRC Press/Routledge</t>
  </si>
  <si>
    <t>https://ebookcentral.proquest.com/lib/cvut/detail.action?docID=1783888</t>
  </si>
  <si>
    <t>AP® Macroeconomics Crash Course Book</t>
  </si>
  <si>
    <t>Jason Welker B.A. M.Ed</t>
  </si>
  <si>
    <t>978-0738609713</t>
  </si>
  <si>
    <t>Research &amp; Education Association</t>
  </si>
  <si>
    <t>https://ebookcentral.proquest.com/lib/cvut/detail.action?docID=1982609</t>
  </si>
  <si>
    <t>Input-Output Models for Sustainable Industrial Systems: Implementation Using LINGO</t>
  </si>
  <si>
    <t>Tan, R.R., Aviso, K.B., Promentilla, M.A.B., Yu, K.D.S., Santos, J.R.</t>
  </si>
  <si>
    <t>978-981-13-1873-3</t>
  </si>
  <si>
    <t>https://ebookcentral.proquest.com/lib/cvut/detail.action?docID=5516211</t>
  </si>
  <si>
    <t>A History of Economic Thought</t>
  </si>
  <si>
    <t>William J. Barber</t>
  </si>
  <si>
    <t>9780819569387</t>
  </si>
  <si>
    <t>Wesleyan University Press</t>
  </si>
  <si>
    <t>https://ebookcentral.proquest.com/lib/cvut/detail.action?docID=776731</t>
  </si>
  <si>
    <t>Robot Ethics 2.0: From Autonomous Cars to Artificial Intelligence</t>
  </si>
  <si>
    <t>Patrick Lin, Keith Abney, and Ryan Jenkins</t>
  </si>
  <si>
    <t>9780190652951</t>
  </si>
  <si>
    <t>Oxford University press</t>
  </si>
  <si>
    <t>https://ebookcentral.proquest.com/lib/cvut/detail.action?docID=4985918</t>
  </si>
  <si>
    <t>Operations Management: Processes and Supply Chains</t>
  </si>
  <si>
    <t>Lee J. Krajewski, Manoj K. Malhotra, Larry P. Ritzman</t>
  </si>
  <si>
    <t>9781292259932</t>
  </si>
  <si>
    <t>https://ebookcentral.proquest.com/lib/cvut/detail.action?docID=5573685</t>
  </si>
  <si>
    <t xml:space="preserve">Lean Production Simplified: A Plain-Language Guide to the World's Most Powerful Production System </t>
  </si>
  <si>
    <t>Pascal Dennis</t>
  </si>
  <si>
    <t>9780429257582</t>
  </si>
  <si>
    <t>https://ebookcentral.proquest.com/lib/cvut/detail.action?docID=4744388</t>
  </si>
  <si>
    <t xml:space="preserve">Financial Intelligence, Revised Edition: A Manager's Guide to Knowing What the Numbers Really Mean </t>
  </si>
  <si>
    <t>Karen Berman, Joe Knight, and John Case</t>
  </si>
  <si>
    <t>978-1422144114</t>
  </si>
  <si>
    <t>Harvard Business Review Press</t>
  </si>
  <si>
    <t>https://ebookcentral.proquest.com/lib/cvut/detail.action?docID=5181530</t>
  </si>
  <si>
    <t>7.0 Tesla MRI Brain Atlas</t>
  </si>
  <si>
    <t>Zang-Hee Cho (ed.)</t>
  </si>
  <si>
    <t xml:space="preserve">978-1-60761-154-7 </t>
  </si>
  <si>
    <t>https://ebookcentral.proquest.com/lib/cvut/detail.action?docID=993633</t>
  </si>
  <si>
    <t>Human Brainstem: Cytoarchitecture, Chemoarchitecture, Myeloarchitecture. 1st Edition</t>
  </si>
  <si>
    <t>George Paxinos Teri Furlong Charles Watson</t>
  </si>
  <si>
    <t>9780128141854</t>
  </si>
  <si>
    <t xml:space="preserve">Elsevier, Academic Press </t>
  </si>
  <si>
    <t>https://ebookcentral.proquest.com/lib/cvut/detail.action?docID=5779789</t>
  </si>
  <si>
    <t>The Biomedical Engineering Handbook: Four Volume Set, 4th Edition</t>
  </si>
  <si>
    <t>Joseph D. Bronzino, Donald R. Peterson</t>
  </si>
  <si>
    <t>9781439825334</t>
  </si>
  <si>
    <t>HANDBOOK OF MACHINE LEARNING - VOLUME 1: FOUNDATION OF ARTIFICIAL INTELLIGENCE</t>
  </si>
  <si>
    <t>TOPICS IN LEAN SUPPLY CHAIN MANAGEMENT (SECOND EDITION)</t>
  </si>
  <si>
    <t xml:space="preserve">https://www.taylorfrancis.com/books/9780429195679 </t>
  </si>
  <si>
    <t>INTRODUCTION TO ACCOUNTING AND MANAGERIAL FINANCE, AN: A MERGER OF EQUALS</t>
  </si>
  <si>
    <t>BIERMAN, JR HAROLD</t>
  </si>
  <si>
    <t>9789814273824</t>
  </si>
  <si>
    <t>9789814273831</t>
  </si>
  <si>
    <t>https://www.worldscientific.com/worldscibooks/10.1142/7318#t=toc</t>
  </si>
  <si>
    <t>LEAN MANAGEMENT OF GLOBAL SUPPLY CHAIN</t>
  </si>
  <si>
    <t>MONDEN YASUHIRO ET AL</t>
  </si>
  <si>
    <t>9789814630702</t>
  </si>
  <si>
    <t>9789814644983</t>
  </si>
  <si>
    <t>https://www.worldscientific.com/worldscibooks/10.1142/9351#t=toc</t>
  </si>
  <si>
    <t>PATENT PORTFOLIO DEPLOYMENT: BRIDGING THE R&amp;D, PATENT AND PRODUCT MARKETS</t>
  </si>
  <si>
    <t>LIU SHANG-JYH, FONG ANNA HOI YAN &amp; LAN TONY YUHONG</t>
  </si>
  <si>
    <t>9789813142435</t>
  </si>
  <si>
    <t>9789813142442</t>
  </si>
  <si>
    <t>https://www.worldscientific.com/worldscibooks/10.1142/10101#t=toc</t>
  </si>
  <si>
    <t>FUTURE INFORMATION SOCIETY, THE: SOCIAL AND TECHNOLOGICAL PROBLEMS</t>
  </si>
  <si>
    <t>BURGIN MARK ET AL</t>
  </si>
  <si>
    <t>9789813108967</t>
  </si>
  <si>
    <t>9789813108974</t>
  </si>
  <si>
    <t>https://www.worldscientific.com/worldscibooks/10.1142/10015#t=toc</t>
  </si>
  <si>
    <t>MANAGING TECHNOLOGICAL INNOVATION: TOOLS AND METHODS</t>
  </si>
  <si>
    <t>DAIM TUGRUL U</t>
  </si>
  <si>
    <t>9789813207264</t>
  </si>
  <si>
    <t>9789813207271</t>
  </si>
  <si>
    <t>https://www.worldscientific.com/worldscibooks/10.1142/10372#t=toc</t>
  </si>
  <si>
    <t>HANDBOOK OF THE MANAGEMENT OF CREATIVITY AND INNOVATION: THEORY AND PRACTICE</t>
  </si>
  <si>
    <t>TANG MIN &amp; WERNER CHRISTIAN</t>
  </si>
  <si>
    <t>9789813141872</t>
  </si>
  <si>
    <t>9789813141889</t>
  </si>
  <si>
    <t>https://www.worldscientific.com/worldscibooks/10.1142/10086#t=toc</t>
  </si>
  <si>
    <t>INFORMATION STUDIES AND THE QUEST FOR TRANSDISCIPLINARITY: UNITY THROUGH DIVERSITY</t>
  </si>
  <si>
    <t>9789813108998</t>
  </si>
  <si>
    <t>9789813109001</t>
  </si>
  <si>
    <t>https://www.worldscientific.com/worldscibooks/10.1142/10016#t=toc</t>
  </si>
  <si>
    <t>ROLE OF CREATIVITY IN THE MANAGEMENT OF INNOVATION, THE: STATE OF THE ART AND FUTURE RESEARCH OUTLOOK</t>
  </si>
  <si>
    <t>BREM ALEXANDER ET AL</t>
  </si>
  <si>
    <t>9781786342003</t>
  </si>
  <si>
    <t>9781786342010</t>
  </si>
  <si>
    <t>https://www.worldscientific.com/worldscibooks/10.1142/q0059#t=toc</t>
  </si>
  <si>
    <t>NETWORK DESIGN AND OPTIMIZATION FOR SMART CITIES</t>
  </si>
  <si>
    <t>PARDALOS PANAYOTE (PANOS) M &amp; GAKIS KONSTANTINOS</t>
  </si>
  <si>
    <t>9789813200005</t>
  </si>
  <si>
    <t>9789813200012</t>
  </si>
  <si>
    <t>https://www.worldscientific.com/worldscibooks/10.1142/10277#t=toc</t>
  </si>
  <si>
    <t>MOLECULAR ELECTRONICS: AN INTRODUCTION TO THEORY AND EXPERIMENT (2ND EDITION)</t>
  </si>
  <si>
    <t>SCHEER ELKE ET AL</t>
  </si>
  <si>
    <t>9789813226029</t>
  </si>
  <si>
    <t>9789813226036</t>
  </si>
  <si>
    <t>https://www.worldscientific.com/worldscibooks/10.1142/10598#t=toc</t>
  </si>
  <si>
    <t>RELIABILITY MODELING WITH COMPUTER AND MAINTENANCE APPLICATIONS</t>
  </si>
  <si>
    <t>NAKAMURA SYOUJI ET AL</t>
  </si>
  <si>
    <t>9789813224490</t>
  </si>
  <si>
    <t>9789813224506</t>
  </si>
  <si>
    <t>https://www.worldscientific.com/worldscibooks/10.1142/10559#t=toc</t>
  </si>
  <si>
    <t>INTRODUCTION TO COMPONENT-BASED SOFTWARE DEVELOPMENT, AN</t>
  </si>
  <si>
    <t>LAU KUNG-KIU &amp; DI COLA SIMONE</t>
  </si>
  <si>
    <t>9789813221871</t>
  </si>
  <si>
    <t>9789813221888</t>
  </si>
  <si>
    <t>https://www.worldscientific.com/worldscibooks/10.1142/10486#t=toc</t>
  </si>
  <si>
    <t>HUMAN-CENTRIC ROBOTICS - PROCEEDINGS OF THE 20TH INTERNATIONAL CONFERENCE CLAWAR 2017</t>
  </si>
  <si>
    <t>TOKHI OSMAN ET AL</t>
  </si>
  <si>
    <t>9789813231030</t>
  </si>
  <si>
    <t>9789813231047</t>
  </si>
  <si>
    <t>https://www.worldscientific.com/worldscibooks/10.1142/10736#t=toc</t>
  </si>
  <si>
    <t>SEMANTIC COMPUTING</t>
  </si>
  <si>
    <t>SHEU PHILLIP C-Y</t>
  </si>
  <si>
    <t>9789813227910</t>
  </si>
  <si>
    <t>9789813227927</t>
  </si>
  <si>
    <t>https://www.worldscientific.com/worldscibooks/10.1142/10651#t=toc</t>
  </si>
  <si>
    <t>FRACTIONAL KINETICS IN SPACE: ANOMALOUS TRANSPORT MODELS</t>
  </si>
  <si>
    <t>UCHAIKIN VLADIMIR V &amp; SIBATOV RENAT T</t>
  </si>
  <si>
    <t>9789813225428</t>
  </si>
  <si>
    <t>9789813225435</t>
  </si>
  <si>
    <t>https://www.worldscientific.com/worldscibooks/10.1142/10581#t=toc</t>
  </si>
  <si>
    <t>OPEN INNOVATION AND KNOWLEDGE MANAGEMENT IN SMALL AND MEDIUM ENTERPRISES</t>
  </si>
  <si>
    <t>DURST SUSANNE ET AL</t>
  </si>
  <si>
    <t>9789813233584</t>
  </si>
  <si>
    <t>9789813233591</t>
  </si>
  <si>
    <t>https://www.worldscientific.com/worldscibooks/10.1142/10806#t=toc</t>
  </si>
  <si>
    <t>UNLOCKING CONSCIOUSNESS: LESSONS FROM THE CONVERGENCE OF COMPUTING AND COGNITIVE PSYCHOLOGY</t>
  </si>
  <si>
    <t>ROSS CHARLES T</t>
  </si>
  <si>
    <t>9781786344687</t>
  </si>
  <si>
    <t>9781786344694</t>
  </si>
  <si>
    <t>https://www.worldscientific.com/worldscibooks/10.1142/q0136#t=toc</t>
  </si>
  <si>
    <t>RESEARCHING OPEN INNOVATION IN SMES</t>
  </si>
  <si>
    <t>VANHAVERBEKE WIM ET AL</t>
  </si>
  <si>
    <t>9789813230965</t>
  </si>
  <si>
    <t>9789813230972</t>
  </si>
  <si>
    <t>https://www.worldscientific.com/worldscibooks/10.1142/10733#t=toc</t>
  </si>
  <si>
    <t>ALGORITHMS FOR ANALYSIS, INFERENCE, AND CONTROL OF BOOLEAN NETWORKS</t>
  </si>
  <si>
    <t>AKUTSU TATSUYA</t>
  </si>
  <si>
    <t>9789813233423</t>
  </si>
  <si>
    <t>9789813233430</t>
  </si>
  <si>
    <t>https://www.worldscientific.com/worldscibooks/10.1142/10801#t=toc</t>
  </si>
  <si>
    <t>WORLD SCIENTIFIC REFERENCE ON INNOVATION, THE (IN 4 VOLUMES)</t>
  </si>
  <si>
    <t>GOEL SANJAY ET AL</t>
  </si>
  <si>
    <t>9789813147027</t>
  </si>
  <si>
    <t>9789813147034</t>
  </si>
  <si>
    <t>https://www.worldscientific.com/worldscibooks/10.1142/10209#t=toc</t>
  </si>
  <si>
    <t>COMPUTER VISION AND ROBOTICS IN PERIOPERATIVE PROCESS</t>
  </si>
  <si>
    <t>YI XU ET AL</t>
  </si>
  <si>
    <t>9789813233270</t>
  </si>
  <si>
    <t>9789813233287</t>
  </si>
  <si>
    <t>https://www.worldscientific.com/worldscibooks/10.1142/10797#t=toc</t>
  </si>
  <si>
    <t>INCLUSIVE FINTECH: BLOCKCHAIN, CRYPTOCURRENCY AND ICO</t>
  </si>
  <si>
    <t>DAVID LEE KUO CHUEN &amp; LINDA LOW</t>
  </si>
  <si>
    <t>9789813238633</t>
  </si>
  <si>
    <t>9789813238640</t>
  </si>
  <si>
    <t>https://www.worldscientific.com/worldscibooks/10.1142/10949#t=toc</t>
  </si>
  <si>
    <t>DATA SCIENCE FOR CYBER-SECURITY</t>
  </si>
  <si>
    <t>ADAMS NIALL ET AL</t>
  </si>
  <si>
    <t>9781786345639</t>
  </si>
  <si>
    <t>9781786345646</t>
  </si>
  <si>
    <t>https://www.worldscientific.com/worldscibooks/10.1142/q0167#t=toc</t>
  </si>
  <si>
    <t>INDUSTRIAL RELATIONS RESEARCH AND ANALYSIS</t>
  </si>
  <si>
    <t>AMEDZRO ST-HILAIRE WALTER</t>
  </si>
  <si>
    <t>9789813274051</t>
  </si>
  <si>
    <t>9789813274068</t>
  </si>
  <si>
    <t>https://www.worldscientific.com/worldscibooks/10.1142/11092#t=toc</t>
  </si>
  <si>
    <t>ADVANCED MATHEMATICAL AND COMPUTATIONAL TOOLS IN METROLOGY AND TESTING XI</t>
  </si>
  <si>
    <t>FORBES ALISTAIR ET AL</t>
  </si>
  <si>
    <t>9789813274297</t>
  </si>
  <si>
    <t>9789813274303</t>
  </si>
  <si>
    <t>https://www.worldscientific.com/worldscibooks/10.1142/11100#t=toc</t>
  </si>
  <si>
    <t>MARWALA TSHILIDZI</t>
  </si>
  <si>
    <t>9789813271227</t>
  </si>
  <si>
    <t>9789813271234</t>
  </si>
  <si>
    <t>https://www.worldscientific.com/worldscibooks/10.1142/11013#t=toc</t>
  </si>
  <si>
    <t>MATHEMATICAL MUSIC THEORY: ALGEBRAIC, GEOMETRIC, COMBINATORIAL, TOPOLOGICAL AND APPLIED APPROACHES TO UNDERSTANDING MUSICAL PHENOMENA</t>
  </si>
  <si>
    <t>MONTIEL MARIANA ET AL</t>
  </si>
  <si>
    <t>9789813235304</t>
  </si>
  <si>
    <t>9789813235311</t>
  </si>
  <si>
    <t>https://www.worldscientific.com/worldscibooks/10.1142/10858#t=toc</t>
  </si>
  <si>
    <t>SUPERCONDUCTING FAULT CURRENT LIMITER: INNOVATION FOR THE ELECTRIC GRIDS</t>
  </si>
  <si>
    <t>TIXADOR PASCAL</t>
  </si>
  <si>
    <t>9789813272972</t>
  </si>
  <si>
    <t>9789813272989</t>
  </si>
  <si>
    <t>https://www.worldscientific.com/worldscibooks/10.1142/11062#t=toc</t>
  </si>
  <si>
    <t>HANDBOOK OF CARBON NANOMATERIALS (VOLUMES 9-10)</t>
  </si>
  <si>
    <t>WEISMAN R BRUCE &amp; KONO JUNICHIRO</t>
  </si>
  <si>
    <t>9789813235458</t>
  </si>
  <si>
    <t>9789813235465</t>
  </si>
  <si>
    <t>https://www.worldscientific.com/worldscibooks/10.1142/10862#t=toc</t>
  </si>
  <si>
    <t>SERVICE INNOVATION FOR SUSTAINABLE BUSINESS: STIMULATING, REALIZING AND CAPTURING THE VALUE FROM SERVICE INNOVATION</t>
  </si>
  <si>
    <t>KRISTENSSON PER, MAGNUSSON PETER &amp; WITELL LARS</t>
  </si>
  <si>
    <t>9789813273375</t>
  </si>
  <si>
    <t>9789813273382</t>
  </si>
  <si>
    <t>https://www.worldscientific.com/worldscibooks/10.1142/11074#t=toc</t>
  </si>
  <si>
    <t>ENSEMBLE LEARNING: PATTERN CLASSIFICATION USING ENSEMBLE METHODS (SECOND EDITION)</t>
  </si>
  <si>
    <t>ROKACH LIOR</t>
  </si>
  <si>
    <t>9789811201950</t>
  </si>
  <si>
    <t>9789811201967</t>
  </si>
  <si>
    <t>https://www.worldscientific.com/worldscibooks/10.1142/11325#t=toc</t>
  </si>
  <si>
    <t>MULTILINGUAL TEXT ANALYSIS: CHALLENGES, MODELS, AND APPROACHES</t>
  </si>
  <si>
    <t>VANETIK NATALIA &amp; LITVAK MARINA</t>
  </si>
  <si>
    <t>9789813274877</t>
  </si>
  <si>
    <t>9789813274884</t>
  </si>
  <si>
    <t>https://www.worldscientific.com/worldscibooks/10.1142/11116#t=toc</t>
  </si>
  <si>
    <t>ROBOTIC INTELLIGENCE</t>
  </si>
  <si>
    <t>9789811203473</t>
  </si>
  <si>
    <t>9789811203480</t>
  </si>
  <si>
    <t>https://www.worldscientific.com/worldscibooks/10.1142/11361#t=toc</t>
  </si>
  <si>
    <t>PRINCIPLES OF ARTIFICIAL NEURAL NETWORKS: BASIC DESIGNS TO DEEP LEARNING (4TH EDITION)</t>
  </si>
  <si>
    <t>GRAUPE DANIEL</t>
  </si>
  <si>
    <t>9789811201226</t>
  </si>
  <si>
    <t>9789811201233</t>
  </si>
  <si>
    <t>https://www.worldscientific.com/worldscibooks/10.1142/11306#t=toc</t>
  </si>
  <si>
    <t>BIG DATA AND THE COMPUTABLE SOCIETY: ALGORITHMS AND PEOPLE IN THE DIGITAL WORLD</t>
  </si>
  <si>
    <t>TALIA DOMENICO</t>
  </si>
  <si>
    <t>9781786346919</t>
  </si>
  <si>
    <t>9781786346926</t>
  </si>
  <si>
    <t>https://www.worldscientific.com/worldscibooks/10.1142/q0206#t=toc</t>
  </si>
  <si>
    <t>MANAGING INNOVATION: WHAT DO WE KNOW ABOUT INNOVATION SUCCESS FACTORS?</t>
  </si>
  <si>
    <t>9781786346513</t>
  </si>
  <si>
    <t>9781786346520</t>
  </si>
  <si>
    <t>https://www.worldscientific.com/worldscibooks/10.1142/q0194#t=toc</t>
  </si>
  <si>
    <t>SYNTACTIC PATTERN RECOGNITION</t>
  </si>
  <si>
    <t>FLASINSKI MARIUSZ</t>
  </si>
  <si>
    <t>9789813278462</t>
  </si>
  <si>
    <t>9789813278479</t>
  </si>
  <si>
    <t>https://www.worldscientific.com/worldscibooks/10.1142/11216#t=toc</t>
  </si>
  <si>
    <t>BIO-INSPIRED COMPUTING MODELS AND ALGORITHMS</t>
  </si>
  <si>
    <t>SONG TAO ET AL</t>
  </si>
  <si>
    <t>9789813143173</t>
  </si>
  <si>
    <t>9789813143180</t>
  </si>
  <si>
    <t>https://www.worldscientific.com/worldscibooks/10.1142/10119#t=toc</t>
  </si>
  <si>
    <t>AI &amp; QUANTUM COMPUTING FOR FINANCE &amp; INSURANCE: FORTUNES AND CHALLENGES FOR CHINA AND AMERICA</t>
  </si>
  <si>
    <t>LEE DAVID KUO CHUEN ET AL</t>
  </si>
  <si>
    <t>9789811203893</t>
  </si>
  <si>
    <t>9789811203909</t>
  </si>
  <si>
    <t>https://www.worldscientific.com/worldscibooks/10.1142/11371#t=toc</t>
  </si>
  <si>
    <t>CONCURRENCY CONTROL AND RECOVERY IN OLTP SYSTEMS: HIGH SCALABILITY AND AVAILABILITY</t>
  </si>
  <si>
    <t>CAI PENG &amp; ZHOU AOYING</t>
  </si>
  <si>
    <t>9789813279223</t>
  </si>
  <si>
    <t>9789813279247</t>
  </si>
  <si>
    <t>https://www.worldscientific.com/worldscibooks/10.1142/11242#t=toc</t>
  </si>
  <si>
    <t>SCHNIEDERJANS MARC J ET AL</t>
  </si>
  <si>
    <t>9789813229921</t>
  </si>
  <si>
    <t>9789813230002</t>
  </si>
  <si>
    <t>https://www.worldscientific.com/worldscibooks/10.1142/10707#t=toc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</si>
</sst>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000\ 00"/>
    <numFmt numFmtId="166" formatCode="_-* #,##0\ [$Kč-405]_-;\-* #,##0\ [$Kč-405]_-;_-* &quot;-&quot;??\ [$Kč-405]_-;_-@_-"/>
    <numFmt numFmtId="167" formatCode="&quot;$&quot;#,##0.00;\-&quot;$&quot;#,##0.00;&quot;$&quot;0.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  <charset val="238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6" fillId="0" borderId="0"/>
    <xf numFmtId="44" fontId="10" fillId="0" borderId="0" applyFont="0" applyFill="0" applyBorder="0" applyAlignment="0" applyProtection="0"/>
    <xf numFmtId="0" fontId="6" fillId="0" borderId="0"/>
    <xf numFmtId="0" fontId="16" fillId="0" borderId="0" applyNumberFormat="0" applyFill="0" applyBorder="0" applyAlignment="0" applyProtection="0"/>
  </cellStyleXfs>
  <cellXfs count="16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49" fontId="0" fillId="0" borderId="0" xfId="0" applyNumberFormat="1" applyFont="1" applyFill="1" applyAlignment="1">
      <alignment horizontal="left"/>
    </xf>
    <xf numFmtId="0" fontId="0" fillId="0" borderId="0" xfId="0" applyFont="1" applyFill="1" applyAlignment="1"/>
    <xf numFmtId="0" fontId="3" fillId="0" borderId="0" xfId="2" applyAlignment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right"/>
    </xf>
    <xf numFmtId="0" fontId="4" fillId="0" borderId="0" xfId="0" applyFont="1" applyAlignment="1"/>
    <xf numFmtId="14" fontId="0" fillId="0" borderId="0" xfId="0" applyNumberFormat="1" applyFont="1" applyFill="1" applyAlignment="1">
      <alignment horizontal="right"/>
    </xf>
    <xf numFmtId="0" fontId="0" fillId="0" borderId="0" xfId="0" applyFont="1" applyBorder="1" applyAlignment="1">
      <alignment horizontal="right"/>
    </xf>
    <xf numFmtId="0" fontId="5" fillId="0" borderId="0" xfId="0" applyFont="1" applyFill="1" applyAlignment="1"/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right"/>
    </xf>
    <xf numFmtId="0" fontId="0" fillId="0" borderId="1" xfId="0" applyFont="1" applyBorder="1" applyAlignment="1"/>
    <xf numFmtId="0" fontId="0" fillId="0" borderId="0" xfId="0" applyFont="1" applyAlignment="1">
      <alignment horizontal="center"/>
    </xf>
    <xf numFmtId="0" fontId="0" fillId="0" borderId="1" xfId="0" applyFont="1" applyFill="1" applyBorder="1" applyAlignment="1"/>
    <xf numFmtId="0" fontId="7" fillId="0" borderId="1" xfId="3" applyFont="1" applyFill="1" applyBorder="1" applyAlignment="1"/>
    <xf numFmtId="0" fontId="0" fillId="0" borderId="1" xfId="0" applyFont="1" applyBorder="1" applyAlignment="1">
      <alignment horizontal="left"/>
    </xf>
    <xf numFmtId="1" fontId="0" fillId="0" borderId="0" xfId="0" applyNumberFormat="1" applyFont="1" applyFill="1" applyAlignment="1">
      <alignment horizontal="left"/>
    </xf>
    <xf numFmtId="165" fontId="4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7" fillId="0" borderId="0" xfId="3" applyFont="1" applyFill="1" applyBorder="1" applyAlignment="1"/>
    <xf numFmtId="0" fontId="7" fillId="0" borderId="0" xfId="3" applyFont="1" applyFill="1" applyBorder="1" applyAlignment="1">
      <alignment horizontal="left"/>
    </xf>
    <xf numFmtId="49" fontId="0" fillId="0" borderId="0" xfId="0" applyNumberFormat="1"/>
    <xf numFmtId="0" fontId="7" fillId="0" borderId="0" xfId="3" applyFont="1" applyFill="1" applyBorder="1" applyAlignment="1">
      <alignment horizontal="right"/>
    </xf>
    <xf numFmtId="0" fontId="0" fillId="3" borderId="0" xfId="0" applyFont="1" applyFill="1" applyAlignment="1"/>
    <xf numFmtId="0" fontId="0" fillId="3" borderId="0" xfId="0" applyFont="1" applyFill="1" applyAlignment="1">
      <alignment horizontal="left"/>
    </xf>
    <xf numFmtId="49" fontId="0" fillId="3" borderId="0" xfId="0" applyNumberFormat="1" applyFont="1" applyFill="1" applyAlignment="1">
      <alignment horizontal="left"/>
    </xf>
    <xf numFmtId="0" fontId="7" fillId="3" borderId="0" xfId="3" applyFont="1" applyFill="1" applyBorder="1" applyAlignment="1"/>
    <xf numFmtId="0" fontId="0" fillId="0" borderId="0" xfId="0" applyBorder="1"/>
    <xf numFmtId="1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1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0" xfId="0" applyFont="1" applyFill="1" applyBorder="1"/>
    <xf numFmtId="49" fontId="3" fillId="0" borderId="0" xfId="2" applyNumberFormat="1" applyFill="1" applyBorder="1"/>
    <xf numFmtId="0" fontId="4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3" fillId="0" borderId="0" xfId="2" applyFill="1" applyBorder="1" applyAlignment="1"/>
    <xf numFmtId="0" fontId="4" fillId="0" borderId="0" xfId="0" applyFont="1" applyFill="1"/>
    <xf numFmtId="0" fontId="0" fillId="0" borderId="0" xfId="0" applyFill="1"/>
    <xf numFmtId="1" fontId="0" fillId="0" borderId="0" xfId="0" applyNumberFormat="1" applyFill="1"/>
    <xf numFmtId="0" fontId="0" fillId="0" borderId="0" xfId="0" applyFont="1" applyFill="1"/>
    <xf numFmtId="0" fontId="3" fillId="0" borderId="0" xfId="2" applyFill="1"/>
    <xf numFmtId="0" fontId="5" fillId="0" borderId="0" xfId="0" applyFont="1" applyFill="1"/>
    <xf numFmtId="1" fontId="5" fillId="0" borderId="0" xfId="0" applyNumberFormat="1" applyFont="1" applyFill="1" applyAlignment="1">
      <alignment horizontal="left"/>
    </xf>
    <xf numFmtId="0" fontId="0" fillId="0" borderId="0" xfId="0" applyFill="1" applyAlignment="1"/>
    <xf numFmtId="1" fontId="0" fillId="0" borderId="0" xfId="0" applyNumberFormat="1" applyFill="1" applyAlignment="1">
      <alignment horizontal="left"/>
    </xf>
    <xf numFmtId="0" fontId="4" fillId="3" borderId="0" xfId="0" applyFont="1" applyFill="1" applyAlignment="1"/>
    <xf numFmtId="1" fontId="4" fillId="3" borderId="0" xfId="0" applyNumberFormat="1" applyFont="1" applyFill="1" applyAlignment="1">
      <alignment horizontal="left"/>
    </xf>
    <xf numFmtId="49" fontId="4" fillId="3" borderId="0" xfId="0" applyNumberFormat="1" applyFont="1" applyFill="1" applyAlignment="1">
      <alignment horizontal="left"/>
    </xf>
    <xf numFmtId="0" fontId="4" fillId="3" borderId="0" xfId="0" applyFont="1" applyFill="1"/>
    <xf numFmtId="0" fontId="4" fillId="3" borderId="0" xfId="1" applyFont="1" applyFill="1"/>
    <xf numFmtId="0" fontId="4" fillId="3" borderId="0" xfId="1" applyFont="1" applyFill="1" applyAlignment="1"/>
    <xf numFmtId="0" fontId="4" fillId="3" borderId="0" xfId="1" applyFont="1" applyFill="1" applyAlignment="1">
      <alignment horizontal="left"/>
    </xf>
    <xf numFmtId="1" fontId="4" fillId="3" borderId="0" xfId="1" applyNumberFormat="1" applyFont="1" applyFill="1"/>
    <xf numFmtId="0" fontId="7" fillId="0" borderId="0" xfId="3" applyFont="1"/>
    <xf numFmtId="0" fontId="3" fillId="0" borderId="0" xfId="2" applyFill="1" applyAlignment="1"/>
    <xf numFmtId="0" fontId="3" fillId="0" borderId="0" xfId="2"/>
    <xf numFmtId="0" fontId="3" fillId="3" borderId="0" xfId="2" applyFill="1" applyAlignment="1"/>
    <xf numFmtId="0" fontId="3" fillId="0" borderId="0" xfId="2" applyAlignment="1">
      <alignment vertical="center"/>
    </xf>
    <xf numFmtId="0" fontId="3" fillId="0" borderId="0" xfId="2" applyFill="1" applyBorder="1"/>
    <xf numFmtId="0" fontId="3" fillId="0" borderId="0" xfId="2" applyFill="1" applyAlignment="1">
      <alignment vertical="center"/>
    </xf>
    <xf numFmtId="166" fontId="0" fillId="0" borderId="0" xfId="0" applyNumberFormat="1" applyFont="1" applyFill="1" applyAlignment="1"/>
    <xf numFmtId="49" fontId="0" fillId="0" borderId="0" xfId="0" applyNumberFormat="1" applyFont="1" applyAlignment="1"/>
    <xf numFmtId="1" fontId="0" fillId="0" borderId="0" xfId="0" applyNumberFormat="1" applyFont="1" applyAlignment="1">
      <alignment horizontal="left"/>
    </xf>
    <xf numFmtId="167" fontId="0" fillId="0" borderId="0" xfId="0" applyNumberFormat="1" applyFont="1" applyAlignment="1">
      <alignment horizontal="right"/>
    </xf>
    <xf numFmtId="164" fontId="0" fillId="0" borderId="0" xfId="0" applyNumberFormat="1" applyFont="1" applyBorder="1" applyAlignment="1"/>
    <xf numFmtId="164" fontId="0" fillId="0" borderId="0" xfId="0" applyNumberFormat="1" applyFont="1" applyFill="1" applyBorder="1" applyAlignment="1"/>
    <xf numFmtId="0" fontId="0" fillId="0" borderId="0" xfId="0" applyAlignment="1">
      <alignment horizontal="left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0" xfId="0" applyFill="1" applyBorder="1"/>
    <xf numFmtId="1" fontId="0" fillId="0" borderId="0" xfId="0" applyNumberFormat="1" applyFill="1" applyBorder="1"/>
    <xf numFmtId="0" fontId="3" fillId="0" borderId="0" xfId="2" applyBorder="1" applyAlignment="1">
      <alignment vertical="center"/>
    </xf>
    <xf numFmtId="0" fontId="3" fillId="0" borderId="3" xfId="2" applyBorder="1" applyAlignment="1"/>
    <xf numFmtId="0" fontId="3" fillId="0" borderId="0" xfId="2" applyFill="1" applyBorder="1" applyAlignment="1">
      <alignment vertical="center"/>
    </xf>
    <xf numFmtId="0" fontId="3" fillId="0" borderId="4" xfId="2" applyBorder="1" applyAlignment="1"/>
    <xf numFmtId="0" fontId="0" fillId="0" borderId="0" xfId="0" applyFont="1"/>
    <xf numFmtId="49" fontId="0" fillId="0" borderId="0" xfId="0" applyNumberFormat="1" applyFont="1"/>
    <xf numFmtId="0" fontId="0" fillId="0" borderId="0" xfId="0" applyFont="1" applyFill="1" applyBorder="1" applyAlignment="1">
      <alignment horizontal="left" wrapText="1"/>
    </xf>
    <xf numFmtId="164" fontId="4" fillId="0" borderId="0" xfId="0" applyNumberFormat="1" applyFont="1"/>
    <xf numFmtId="164" fontId="0" fillId="0" borderId="0" xfId="0" applyNumberFormat="1" applyFont="1" applyFill="1" applyBorder="1" applyAlignment="1">
      <alignment horizontal="left"/>
    </xf>
    <xf numFmtId="0" fontId="5" fillId="0" borderId="0" xfId="0" applyFont="1"/>
    <xf numFmtId="8" fontId="0" fillId="0" borderId="0" xfId="0" applyNumberFormat="1"/>
    <xf numFmtId="0" fontId="4" fillId="0" borderId="0" xfId="0" applyFont="1"/>
    <xf numFmtId="0" fontId="11" fillId="0" borderId="0" xfId="6" applyFont="1" applyFill="1" applyBorder="1" applyAlignment="1">
      <alignment horizontal="left" vertical="top"/>
    </xf>
    <xf numFmtId="0" fontId="11" fillId="0" borderId="0" xfId="4" applyFont="1" applyFill="1" applyBorder="1" applyAlignment="1">
      <alignment vertical="top"/>
    </xf>
    <xf numFmtId="44" fontId="0" fillId="0" borderId="0" xfId="5" applyFont="1" applyAlignment="1"/>
    <xf numFmtId="0" fontId="3" fillId="0" borderId="0" xfId="2" applyFont="1" applyFill="1" applyBorder="1" applyAlignment="1" applyProtection="1">
      <alignment horizontal="left" vertical="top"/>
    </xf>
    <xf numFmtId="0" fontId="12" fillId="0" borderId="0" xfId="4" applyFont="1" applyFill="1" applyBorder="1" applyAlignment="1">
      <alignment vertical="top"/>
    </xf>
    <xf numFmtId="0" fontId="13" fillId="0" borderId="0" xfId="2" applyFont="1" applyFill="1" applyBorder="1" applyAlignment="1" applyProtection="1">
      <alignment horizontal="left" vertical="top"/>
    </xf>
    <xf numFmtId="0" fontId="12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5" fillId="0" borderId="0" xfId="4" applyFont="1" applyFill="1" applyBorder="1" applyAlignment="1">
      <alignment vertical="top"/>
    </xf>
    <xf numFmtId="0" fontId="3" fillId="0" borderId="0" xfId="7" applyFont="1" applyFill="1" applyBorder="1" applyAlignment="1">
      <alignment vertical="top"/>
    </xf>
    <xf numFmtId="14" fontId="0" fillId="0" borderId="0" xfId="0" applyNumberFormat="1" applyFill="1" applyAlignment="1">
      <alignment horizontal="right"/>
    </xf>
    <xf numFmtId="0" fontId="0" fillId="0" borderId="0" xfId="0" applyFont="1" applyFill="1" applyBorder="1" applyAlignment="1">
      <alignment horizontal="right"/>
    </xf>
    <xf numFmtId="1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7" fillId="0" borderId="0" xfId="3" applyFont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4" fillId="3" borderId="0" xfId="0" applyFont="1" applyFill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4" fontId="4" fillId="3" borderId="0" xfId="1" applyNumberFormat="1" applyFont="1" applyFill="1" applyAlignment="1">
      <alignment horizontal="right"/>
    </xf>
    <xf numFmtId="0" fontId="0" fillId="0" borderId="0" xfId="0" applyAlignment="1">
      <alignment horizontal="right"/>
    </xf>
    <xf numFmtId="14" fontId="11" fillId="0" borderId="0" xfId="6" applyNumberFormat="1" applyFont="1" applyFill="1" applyBorder="1" applyAlignment="1">
      <alignment horizontal="right" vertical="top"/>
    </xf>
    <xf numFmtId="14" fontId="11" fillId="0" borderId="0" xfId="0" applyNumberFormat="1" applyFont="1" applyFill="1" applyBorder="1" applyAlignment="1">
      <alignment horizontal="right" vertical="top"/>
    </xf>
    <xf numFmtId="14" fontId="11" fillId="0" borderId="0" xfId="4" applyNumberFormat="1" applyFont="1" applyFill="1" applyBorder="1" applyAlignment="1">
      <alignment horizontal="right" vertical="top"/>
    </xf>
    <xf numFmtId="14" fontId="14" fillId="0" borderId="0" xfId="0" applyNumberFormat="1" applyFont="1" applyFill="1" applyBorder="1" applyAlignment="1">
      <alignment horizontal="right" vertical="top"/>
    </xf>
    <xf numFmtId="14" fontId="15" fillId="0" borderId="0" xfId="4" applyNumberFormat="1" applyFont="1" applyFill="1" applyBorder="1" applyAlignment="1">
      <alignment horizontal="right" vertical="top"/>
    </xf>
    <xf numFmtId="0" fontId="0" fillId="0" borderId="0" xfId="0" applyFont="1" applyBorder="1" applyAlignment="1">
      <alignment wrapText="1"/>
    </xf>
    <xf numFmtId="49" fontId="0" fillId="3" borderId="0" xfId="0" applyNumberFormat="1" applyFont="1" applyFill="1" applyBorder="1" applyAlignment="1">
      <alignment horizontal="left"/>
    </xf>
    <xf numFmtId="0" fontId="0" fillId="3" borderId="1" xfId="0" applyFont="1" applyFill="1" applyBorder="1" applyAlignment="1"/>
    <xf numFmtId="0" fontId="0" fillId="0" borderId="1" xfId="0" applyFill="1" applyBorder="1"/>
    <xf numFmtId="0" fontId="4" fillId="0" borderId="1" xfId="0" applyFont="1" applyFill="1" applyBorder="1"/>
    <xf numFmtId="0" fontId="7" fillId="3" borderId="1" xfId="3" applyFont="1" applyFill="1" applyBorder="1" applyAlignment="1"/>
    <xf numFmtId="0" fontId="7" fillId="0" borderId="2" xfId="3" applyFont="1" applyFill="1" applyBorder="1" applyAlignment="1"/>
    <xf numFmtId="0" fontId="0" fillId="3" borderId="1" xfId="0" applyFont="1" applyFill="1" applyBorder="1" applyAlignment="1">
      <alignment horizontal="left"/>
    </xf>
    <xf numFmtId="1" fontId="0" fillId="0" borderId="1" xfId="0" applyNumberFormat="1" applyFill="1" applyBorder="1"/>
    <xf numFmtId="0" fontId="7" fillId="3" borderId="1" xfId="3" applyFont="1" applyFill="1" applyBorder="1" applyAlignment="1">
      <alignment horizontal="left"/>
    </xf>
    <xf numFmtId="0" fontId="0" fillId="0" borderId="1" xfId="0" applyBorder="1"/>
    <xf numFmtId="0" fontId="0" fillId="0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7" fillId="3" borderId="1" xfId="3" applyFont="1" applyFill="1" applyBorder="1" applyAlignment="1">
      <alignment horizontal="right"/>
    </xf>
    <xf numFmtId="0" fontId="3" fillId="0" borderId="0" xfId="2" applyBorder="1" applyAlignment="1"/>
    <xf numFmtId="0" fontId="4" fillId="0" borderId="0" xfId="0" applyFont="1" applyAlignment="1">
      <alignment horizontal="right"/>
    </xf>
    <xf numFmtId="1" fontId="0" fillId="0" borderId="0" xfId="0" applyNumberFormat="1" applyFill="1" applyAlignment="1">
      <alignment horizontal="right"/>
    </xf>
    <xf numFmtId="0" fontId="0" fillId="0" borderId="0" xfId="0" applyFont="1" applyFill="1" applyBorder="1" applyAlignment="1">
      <alignment horizontal="right" wrapText="1"/>
    </xf>
    <xf numFmtId="164" fontId="0" fillId="0" borderId="0" xfId="0" applyNumberFormat="1" applyFont="1" applyAlignment="1">
      <alignment horizontal="right"/>
    </xf>
    <xf numFmtId="0" fontId="8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0" fontId="4" fillId="0" borderId="0" xfId="0" applyFont="1" applyFill="1" applyAlignment="1">
      <alignment horizontal="right"/>
    </xf>
    <xf numFmtId="0" fontId="0" fillId="0" borderId="0" xfId="0" applyFont="1" applyBorder="1" applyAlignment="1">
      <alignment horizontal="right" wrapText="1"/>
    </xf>
    <xf numFmtId="0" fontId="8" fillId="0" borderId="0" xfId="0" applyFont="1" applyFill="1" applyBorder="1" applyAlignment="1">
      <alignment horizontal="right" wrapText="1"/>
    </xf>
    <xf numFmtId="164" fontId="0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right" vertical="top"/>
    </xf>
    <xf numFmtId="0" fontId="4" fillId="3" borderId="0" xfId="1" applyFont="1" applyFill="1" applyAlignment="1">
      <alignment horizontal="right"/>
    </xf>
  </cellXfs>
  <cellStyles count="8">
    <cellStyle name="Hyperlink 2" xfId="7"/>
    <cellStyle name="Hypertextový odkaz" xfId="2" builtinId="8"/>
    <cellStyle name="Měna" xfId="5" builtinId="4"/>
    <cellStyle name="Normal_Draft" xfId="4"/>
    <cellStyle name="Normal_NETLIBRARY COLLECTION" xfId="3"/>
    <cellStyle name="Normal_Sheet1" xfId="6"/>
    <cellStyle name="Normální" xfId="0" builtinId="0"/>
    <cellStyle name="Správně" xfId="1" builtinId="2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arch.ebscohost.com/login.aspx?direct=true&amp;scope=site&amp;db=nlebk&amp;db=nlabk&amp;AN=611041" TargetMode="External"/><Relationship Id="rId299" Type="http://schemas.openxmlformats.org/officeDocument/2006/relationships/hyperlink" Target="https://ebookcentral.proquest.com/lib/cvut/detail.action?docID=1272776" TargetMode="External"/><Relationship Id="rId303" Type="http://schemas.openxmlformats.org/officeDocument/2006/relationships/hyperlink" Target="https://ebookcentral.proquest.com/lib/cvut/detail.action?docID=662116" TargetMode="External"/><Relationship Id="rId21" Type="http://schemas.openxmlformats.org/officeDocument/2006/relationships/hyperlink" Target="http://search.ebscohost.com/login.aspx?direct=true&amp;scope=site&amp;db=nlebk&amp;db=nlabk&amp;AN=992712" TargetMode="External"/><Relationship Id="rId42" Type="http://schemas.openxmlformats.org/officeDocument/2006/relationships/hyperlink" Target="http://search.ebscohost.com/login.aspx?direct=true&amp;scope=site&amp;db=nlebk&amp;db=nlabk&amp;AN=1218395" TargetMode="External"/><Relationship Id="rId63" Type="http://schemas.openxmlformats.org/officeDocument/2006/relationships/hyperlink" Target="http://search.ebscohost.com/login.aspx?direct=true&amp;scope=site&amp;db=nlebk&amp;db=nlabk&amp;AN=1368053" TargetMode="External"/><Relationship Id="rId84" Type="http://schemas.openxmlformats.org/officeDocument/2006/relationships/hyperlink" Target="http://search.ebscohost.com/login.aspx?direct=true&amp;scope=site&amp;db=nlebk&amp;db=nlabk&amp;AN=1639880" TargetMode="External"/><Relationship Id="rId138" Type="http://schemas.openxmlformats.org/officeDocument/2006/relationships/hyperlink" Target="http://search.ebscohost.com/login.aspx?direct=true&amp;scope=site&amp;db=nlebk&amp;db=nlabk&amp;AN=1000726" TargetMode="External"/><Relationship Id="rId159" Type="http://schemas.openxmlformats.org/officeDocument/2006/relationships/hyperlink" Target="http://search.ebscohost.com/login.aspx?direct=true&amp;scope=site&amp;db=nlebk&amp;db=nlabk&amp;AN=1483202" TargetMode="External"/><Relationship Id="rId324" Type="http://schemas.openxmlformats.org/officeDocument/2006/relationships/hyperlink" Target="http://search.ebscohost.com/login.aspx?direct=true&amp;scope=site&amp;db=nlebk&amp;db=nlabk&amp;AN=1615984" TargetMode="External"/><Relationship Id="rId345" Type="http://schemas.openxmlformats.org/officeDocument/2006/relationships/hyperlink" Target="https://onlinelibrary.wiley.com/book/10.1002/0471678384" TargetMode="External"/><Relationship Id="rId366" Type="http://schemas.openxmlformats.org/officeDocument/2006/relationships/hyperlink" Target="https://ebookcentral.proquest.com/lib/cvut/detail.action?docID=4985918" TargetMode="External"/><Relationship Id="rId170" Type="http://schemas.openxmlformats.org/officeDocument/2006/relationships/hyperlink" Target="http://search.ebscohost.com/login.aspx?direct=true&amp;scope=site&amp;db=nlebk&amp;db=nlabk&amp;AN=1589473" TargetMode="External"/><Relationship Id="rId191" Type="http://schemas.openxmlformats.org/officeDocument/2006/relationships/hyperlink" Target="http://search.ebscohost.com/login.aspx?direct=true&amp;scope=site&amp;db=nlebk&amp;db=nlabk&amp;AN=355581" TargetMode="External"/><Relationship Id="rId205" Type="http://schemas.openxmlformats.org/officeDocument/2006/relationships/hyperlink" Target="http://search.ebscohost.com/login.aspx?direct=true&amp;scope=site&amp;db=nlebk&amp;db=nlabk&amp;AN=984478" TargetMode="External"/><Relationship Id="rId226" Type="http://schemas.openxmlformats.org/officeDocument/2006/relationships/hyperlink" Target="https://ebookcentral.proquest.com/lib/cvut/detail.action?docID=1873020" TargetMode="External"/><Relationship Id="rId247" Type="http://schemas.openxmlformats.org/officeDocument/2006/relationships/hyperlink" Target="https://ebookcentral.proquest.com/lib/cvut/detail.action?docID=1272779" TargetMode="External"/><Relationship Id="rId107" Type="http://schemas.openxmlformats.org/officeDocument/2006/relationships/hyperlink" Target="http://search.ebscohost.com/login.aspx?direct=true&amp;scope=site&amp;db=nlebk&amp;db=nlabk&amp;AN=415589" TargetMode="External"/><Relationship Id="rId268" Type="http://schemas.openxmlformats.org/officeDocument/2006/relationships/hyperlink" Target="https://ebookcentral.proquest.com/lib/cvut/detail.action?docID=324954" TargetMode="External"/><Relationship Id="rId289" Type="http://schemas.openxmlformats.org/officeDocument/2006/relationships/hyperlink" Target="https://ebookcentral.proquest.com/lib/cvut/detail.action?docID=1676937" TargetMode="External"/><Relationship Id="rId11" Type="http://schemas.openxmlformats.org/officeDocument/2006/relationships/hyperlink" Target="http://search.ebscohost.com/login.aspx?direct=true&amp;scope=site&amp;db=nlebk&amp;db=nlabk&amp;AN=928653" TargetMode="External"/><Relationship Id="rId32" Type="http://schemas.openxmlformats.org/officeDocument/2006/relationships/hyperlink" Target="http://search.ebscohost.com/login.aspx?direct=true&amp;scope=site&amp;db=nlebk&amp;db=nlabk&amp;AN=1084584" TargetMode="External"/><Relationship Id="rId53" Type="http://schemas.openxmlformats.org/officeDocument/2006/relationships/hyperlink" Target="http://search.ebscohost.com/login.aspx?direct=true&amp;scope=site&amp;db=nlebk&amp;db=nlabk&amp;AN=1257476" TargetMode="External"/><Relationship Id="rId74" Type="http://schemas.openxmlformats.org/officeDocument/2006/relationships/hyperlink" Target="http://search.ebscohost.com/login.aspx?direct=true&amp;scope=site&amp;db=nlebk&amp;db=nlabk&amp;AN=1442746" TargetMode="External"/><Relationship Id="rId128" Type="http://schemas.openxmlformats.org/officeDocument/2006/relationships/hyperlink" Target="http://search.ebscohost.com/login.aspx?direct=true&amp;scope=site&amp;db=nlebk&amp;db=nlabk&amp;AN=863642" TargetMode="External"/><Relationship Id="rId149" Type="http://schemas.openxmlformats.org/officeDocument/2006/relationships/hyperlink" Target="http://search.ebscohost.com/login.aspx?direct=true&amp;scope=site&amp;db=nlebk&amp;db=nlabk&amp;AN=1172284" TargetMode="External"/><Relationship Id="rId314" Type="http://schemas.openxmlformats.org/officeDocument/2006/relationships/hyperlink" Target="http://search.ebscohost.com/login.aspx?direct=true&amp;scope=site&amp;db=nlebk&amp;db=nlabk&amp;AN=575082" TargetMode="External"/><Relationship Id="rId335" Type="http://schemas.openxmlformats.org/officeDocument/2006/relationships/hyperlink" Target="https://ebookcentral.proquest.com/lib/cvut/detail.action?docID=4901894" TargetMode="External"/><Relationship Id="rId356" Type="http://schemas.openxmlformats.org/officeDocument/2006/relationships/hyperlink" Target="http://search.ebscohost.com/login.aspx?direct=true&amp;scope=site&amp;db=nlebk&amp;db=nlabk&amp;AN=1188511" TargetMode="External"/><Relationship Id="rId5" Type="http://schemas.openxmlformats.org/officeDocument/2006/relationships/hyperlink" Target="http://search.ebscohost.com/login.aspx?direct=true&amp;scope=site&amp;db=nlebk&amp;db=nlabk&amp;AN=887140" TargetMode="External"/><Relationship Id="rId95" Type="http://schemas.openxmlformats.org/officeDocument/2006/relationships/hyperlink" Target="http://search.ebscohost.com/login.aspx?direct=true&amp;scope=site&amp;db=nlebk&amp;db=nlabk&amp;AN=229252" TargetMode="External"/><Relationship Id="rId160" Type="http://schemas.openxmlformats.org/officeDocument/2006/relationships/hyperlink" Target="http://search.ebscohost.com/login.aspx?direct=true&amp;scope=site&amp;db=nlebk&amp;db=nlabk&amp;AN=1485691" TargetMode="External"/><Relationship Id="rId181" Type="http://schemas.openxmlformats.org/officeDocument/2006/relationships/hyperlink" Target="http://search.ebscohost.com/login.aspx?direct=true&amp;scope=site&amp;db=nlebk&amp;db=nlabk&amp;AN=1782036" TargetMode="External"/><Relationship Id="rId216" Type="http://schemas.openxmlformats.org/officeDocument/2006/relationships/hyperlink" Target="http://search.ebscohost.com/login.aspx?direct=true&amp;scope=site&amp;db=nlebk&amp;db=nlabk&amp;AN=1553192" TargetMode="External"/><Relationship Id="rId237" Type="http://schemas.openxmlformats.org/officeDocument/2006/relationships/hyperlink" Target="https://ebookcentral.proquest.com/lib/cvut/detail.action?docID=1772306" TargetMode="External"/><Relationship Id="rId258" Type="http://schemas.openxmlformats.org/officeDocument/2006/relationships/hyperlink" Target="https://ebookcentral.proquest.com/lib/cvut/detail.action?docID=1193552" TargetMode="External"/><Relationship Id="rId279" Type="http://schemas.openxmlformats.org/officeDocument/2006/relationships/hyperlink" Target="https://ebookcentral.proquest.com/lib/cvut/detail.action?docID=181388" TargetMode="External"/><Relationship Id="rId22" Type="http://schemas.openxmlformats.org/officeDocument/2006/relationships/hyperlink" Target="http://search.ebscohost.com/login.aspx?direct=true&amp;scope=site&amp;db=nlebk&amp;db=nlabk&amp;AN=992719" TargetMode="External"/><Relationship Id="rId43" Type="http://schemas.openxmlformats.org/officeDocument/2006/relationships/hyperlink" Target="http://search.ebscohost.com/login.aspx?direct=true&amp;scope=site&amp;db=nlebk&amp;db=nlabk&amp;AN=1239018" TargetMode="External"/><Relationship Id="rId64" Type="http://schemas.openxmlformats.org/officeDocument/2006/relationships/hyperlink" Target="http://search.ebscohost.com/login.aspx?direct=true&amp;scope=site&amp;db=nlebk&amp;db=nlabk&amp;AN=1368055" TargetMode="External"/><Relationship Id="rId118" Type="http://schemas.openxmlformats.org/officeDocument/2006/relationships/hyperlink" Target="http://search.ebscohost.com/login.aspx?direct=true&amp;scope=site&amp;db=nlebk&amp;db=nlabk&amp;AN=612792" TargetMode="External"/><Relationship Id="rId139" Type="http://schemas.openxmlformats.org/officeDocument/2006/relationships/hyperlink" Target="http://search.ebscohost.com/login.aspx?direct=true&amp;scope=site&amp;db=nlebk&amp;db=nlabk&amp;AN=1001241" TargetMode="External"/><Relationship Id="rId290" Type="http://schemas.openxmlformats.org/officeDocument/2006/relationships/hyperlink" Target="https://ebookcentral.proquest.com/lib/cvut/detail.action?docID=5341990" TargetMode="External"/><Relationship Id="rId304" Type="http://schemas.openxmlformats.org/officeDocument/2006/relationships/hyperlink" Target="https://ebookcentral.proquest.com/lib/cvut/detail.action?docID=896076" TargetMode="External"/><Relationship Id="rId325" Type="http://schemas.openxmlformats.org/officeDocument/2006/relationships/hyperlink" Target="http://search.ebscohost.com/login.aspx?direct=true&amp;scope=site&amp;db=nlebk&amp;db=nlabk&amp;AN=1718095" TargetMode="External"/><Relationship Id="rId346" Type="http://schemas.openxmlformats.org/officeDocument/2006/relationships/hyperlink" Target="https://www.taylorfrancis.com/books/9781482242997" TargetMode="External"/><Relationship Id="rId367" Type="http://schemas.openxmlformats.org/officeDocument/2006/relationships/hyperlink" Target="https://ebookcentral.proquest.com/lib/cvut/detail.action?docID=5181530" TargetMode="External"/><Relationship Id="rId85" Type="http://schemas.openxmlformats.org/officeDocument/2006/relationships/hyperlink" Target="http://search.ebscohost.com/login.aspx?direct=true&amp;scope=site&amp;db=nlebk&amp;db=nlabk&amp;AN=1639908" TargetMode="External"/><Relationship Id="rId150" Type="http://schemas.openxmlformats.org/officeDocument/2006/relationships/hyperlink" Target="http://search.ebscohost.com/login.aspx?direct=true&amp;scope=site&amp;db=nlebk&amp;db=nlabk&amp;AN=1181936" TargetMode="External"/><Relationship Id="rId171" Type="http://schemas.openxmlformats.org/officeDocument/2006/relationships/hyperlink" Target="http://search.ebscohost.com/login.aspx?direct=true&amp;scope=site&amp;db=nlebk&amp;db=nlabk&amp;AN=1591479" TargetMode="External"/><Relationship Id="rId192" Type="http://schemas.openxmlformats.org/officeDocument/2006/relationships/hyperlink" Target="http://search.ebscohost.com/login.aspx?direct=true&amp;scope=site&amp;db=nlebk&amp;db=nlabk&amp;AN=371310" TargetMode="External"/><Relationship Id="rId206" Type="http://schemas.openxmlformats.org/officeDocument/2006/relationships/hyperlink" Target="http://search.ebscohost.com/login.aspx?direct=true&amp;scope=site&amp;db=nlebk&amp;db=nlabk&amp;AN=991752" TargetMode="External"/><Relationship Id="rId227" Type="http://schemas.openxmlformats.org/officeDocument/2006/relationships/hyperlink" Target="https://ebookcentral.proquest.com/lib/cvut/detail.action?docID=4460237" TargetMode="External"/><Relationship Id="rId248" Type="http://schemas.openxmlformats.org/officeDocument/2006/relationships/hyperlink" Target="https://ebookcentral.proquest.com/lib/cvut/detail.action?docID=4789267" TargetMode="External"/><Relationship Id="rId269" Type="http://schemas.openxmlformats.org/officeDocument/2006/relationships/hyperlink" Target="https://ebookcentral.proquest.com/lib/cvut/detail.action?docID=1579782" TargetMode="External"/><Relationship Id="rId12" Type="http://schemas.openxmlformats.org/officeDocument/2006/relationships/hyperlink" Target="http://search.ebscohost.com/login.aspx?direct=true&amp;scope=site&amp;db=nlebk&amp;db=nlabk&amp;AN=986064" TargetMode="External"/><Relationship Id="rId33" Type="http://schemas.openxmlformats.org/officeDocument/2006/relationships/hyperlink" Target="http://search.ebscohost.com/login.aspx?direct=true&amp;scope=site&amp;db=nlebk&amp;db=nlabk&amp;AN=1084588" TargetMode="External"/><Relationship Id="rId108" Type="http://schemas.openxmlformats.org/officeDocument/2006/relationships/hyperlink" Target="http://search.ebscohost.com/login.aspx?direct=true&amp;scope=site&amp;db=nlebk&amp;db=nlabk&amp;AN=478699" TargetMode="External"/><Relationship Id="rId129" Type="http://schemas.openxmlformats.org/officeDocument/2006/relationships/hyperlink" Target="http://search.ebscohost.com/login.aspx?direct=true&amp;scope=site&amp;db=nlebk&amp;db=nlabk&amp;AN=881781" TargetMode="External"/><Relationship Id="rId280" Type="http://schemas.openxmlformats.org/officeDocument/2006/relationships/hyperlink" Target="https://ebookcentral.proquest.com/lib/cvut/detail.action?docID=181389" TargetMode="External"/><Relationship Id="rId315" Type="http://schemas.openxmlformats.org/officeDocument/2006/relationships/hyperlink" Target="http://search.ebscohost.com/login.aspx?direct=true&amp;scope=site&amp;db=nlebk&amp;db=nlabk&amp;AN=670932" TargetMode="External"/><Relationship Id="rId336" Type="http://schemas.openxmlformats.org/officeDocument/2006/relationships/hyperlink" Target="https://ebookcentral.proquest.com/lib/cvut/detail.action?docID=1204414" TargetMode="External"/><Relationship Id="rId357" Type="http://schemas.openxmlformats.org/officeDocument/2006/relationships/hyperlink" Target="http://search.ebscohost.com/login.aspx?direct=true&amp;scope=site&amp;db=nlebk&amp;db=nlabk&amp;AN=1553115" TargetMode="External"/><Relationship Id="rId54" Type="http://schemas.openxmlformats.org/officeDocument/2006/relationships/hyperlink" Target="http://search.ebscohost.com/login.aspx?direct=true&amp;scope=site&amp;db=nlebk&amp;db=nlabk&amp;AN=1257478" TargetMode="External"/><Relationship Id="rId75" Type="http://schemas.openxmlformats.org/officeDocument/2006/relationships/hyperlink" Target="http://search.ebscohost.com/login.aspx?direct=true&amp;scope=site&amp;db=nlebk&amp;db=nlabk&amp;AN=1526817" TargetMode="External"/><Relationship Id="rId96" Type="http://schemas.openxmlformats.org/officeDocument/2006/relationships/hyperlink" Target="http://search.ebscohost.com/login.aspx?direct=true&amp;scope=site&amp;db=nlebk&amp;db=nlabk&amp;AN=239294" TargetMode="External"/><Relationship Id="rId140" Type="http://schemas.openxmlformats.org/officeDocument/2006/relationships/hyperlink" Target="http://search.ebscohost.com/login.aspx?direct=true&amp;scope=site&amp;db=nlebk&amp;db=nlabk&amp;AN=1026550" TargetMode="External"/><Relationship Id="rId161" Type="http://schemas.openxmlformats.org/officeDocument/2006/relationships/hyperlink" Target="http://search.ebscohost.com/login.aspx?direct=true&amp;scope=site&amp;db=nlebk&amp;db=nlabk&amp;AN=1486922" TargetMode="External"/><Relationship Id="rId182" Type="http://schemas.openxmlformats.org/officeDocument/2006/relationships/hyperlink" Target="http://search.ebscohost.com/login.aspx?direct=true&amp;scope=site&amp;db=nlebk&amp;db=nlabk&amp;AN=1612473" TargetMode="External"/><Relationship Id="rId217" Type="http://schemas.openxmlformats.org/officeDocument/2006/relationships/hyperlink" Target="http://search.ebscohost.com/login.aspx?direct=true&amp;scope=site&amp;db=nlebk&amp;db=nlabk&amp;AN=1565130" TargetMode="External"/><Relationship Id="rId6" Type="http://schemas.openxmlformats.org/officeDocument/2006/relationships/hyperlink" Target="http://search.ebscohost.com/login.aspx?direct=true&amp;scope=site&amp;db=nlebk&amp;db=nlabk&amp;AN=887156" TargetMode="External"/><Relationship Id="rId238" Type="http://schemas.openxmlformats.org/officeDocument/2006/relationships/hyperlink" Target="https://ebookcentral.proquest.com/lib/cvut/detail.action?docID=5352231" TargetMode="External"/><Relationship Id="rId259" Type="http://schemas.openxmlformats.org/officeDocument/2006/relationships/hyperlink" Target="https://ebookcentral.proquest.com/lib/cvut/detail.action?docID=968694" TargetMode="External"/><Relationship Id="rId23" Type="http://schemas.openxmlformats.org/officeDocument/2006/relationships/hyperlink" Target="http://search.ebscohost.com/login.aspx?direct=true&amp;scope=site&amp;db=nlebk&amp;db=nlabk&amp;AN=992733" TargetMode="External"/><Relationship Id="rId119" Type="http://schemas.openxmlformats.org/officeDocument/2006/relationships/hyperlink" Target="http://search.ebscohost.com/login.aspx?direct=true&amp;scope=site&amp;db=nlebk&amp;db=nlabk&amp;AN=644452" TargetMode="External"/><Relationship Id="rId270" Type="http://schemas.openxmlformats.org/officeDocument/2006/relationships/hyperlink" Target="https://ebookcentral.proquest.com/lib/cvut/detail.action?docID=1731601" TargetMode="External"/><Relationship Id="rId291" Type="http://schemas.openxmlformats.org/officeDocument/2006/relationships/hyperlink" Target="https://ebookcentral.proquest.com/lib/cvut/detail.action?docID=5174607" TargetMode="External"/><Relationship Id="rId305" Type="http://schemas.openxmlformats.org/officeDocument/2006/relationships/hyperlink" Target="https://ebookcentral.proquest.com/lib/cvut/detail.action?docID=470450" TargetMode="External"/><Relationship Id="rId326" Type="http://schemas.openxmlformats.org/officeDocument/2006/relationships/hyperlink" Target="https://onlinelibrary.wiley.com/doi/book/10.1002/9781118991978" TargetMode="External"/><Relationship Id="rId347" Type="http://schemas.openxmlformats.org/officeDocument/2006/relationships/hyperlink" Target="http://search.ebscohost.com/login.aspx?direct=true&amp;scope=site&amp;db=nlebk&amp;db=nlabk&amp;AN=349207" TargetMode="External"/><Relationship Id="rId44" Type="http://schemas.openxmlformats.org/officeDocument/2006/relationships/hyperlink" Target="http://search.ebscohost.com/login.aspx?direct=true&amp;scope=site&amp;db=nlebk&amp;db=nlabk&amp;AN=1257465" TargetMode="External"/><Relationship Id="rId65" Type="http://schemas.openxmlformats.org/officeDocument/2006/relationships/hyperlink" Target="http://search.ebscohost.com/login.aspx?direct=true&amp;scope=site&amp;db=nlebk&amp;db=nlabk&amp;AN=1368065" TargetMode="External"/><Relationship Id="rId86" Type="http://schemas.openxmlformats.org/officeDocument/2006/relationships/hyperlink" Target="http://search.ebscohost.com/login.aspx?direct=true&amp;scope=site&amp;db=nlebk&amp;db=nlabk&amp;AN=1639943" TargetMode="External"/><Relationship Id="rId130" Type="http://schemas.openxmlformats.org/officeDocument/2006/relationships/hyperlink" Target="http://search.ebscohost.com/login.aspx?direct=true&amp;scope=site&amp;db=nlebk&amp;db=nlabk&amp;AN=905767" TargetMode="External"/><Relationship Id="rId151" Type="http://schemas.openxmlformats.org/officeDocument/2006/relationships/hyperlink" Target="http://search.ebscohost.com/login.aspx?direct=true&amp;scope=site&amp;db=nlebk&amp;db=nlabk&amp;AN=1198058" TargetMode="External"/><Relationship Id="rId368" Type="http://schemas.openxmlformats.org/officeDocument/2006/relationships/hyperlink" Target="https://ebookcentral.proquest.com/lib/cvut/detail.action?docID=5349046" TargetMode="External"/><Relationship Id="rId172" Type="http://schemas.openxmlformats.org/officeDocument/2006/relationships/hyperlink" Target="http://search.ebscohost.com/login.aspx?direct=true&amp;scope=site&amp;db=nlebk&amp;db=nlabk&amp;AN=1595472" TargetMode="External"/><Relationship Id="rId193" Type="http://schemas.openxmlformats.org/officeDocument/2006/relationships/hyperlink" Target="http://search.ebscohost.com/login.aspx?direct=true&amp;scope=site&amp;db=nlebk&amp;db=nlabk&amp;AN=400541" TargetMode="External"/><Relationship Id="rId207" Type="http://schemas.openxmlformats.org/officeDocument/2006/relationships/hyperlink" Target="http://search.ebscohost.com/login.aspx?direct=true&amp;scope=site&amp;db=nlebk&amp;db=nlabk&amp;AN=1044875" TargetMode="External"/><Relationship Id="rId228" Type="http://schemas.openxmlformats.org/officeDocument/2006/relationships/hyperlink" Target="https://ebookcentral.proquest.com/lib/cvut/detail.action?docID=140126" TargetMode="External"/><Relationship Id="rId249" Type="http://schemas.openxmlformats.org/officeDocument/2006/relationships/hyperlink" Target="https://ebookcentral.proquest.com/lib/cvut/detail.action?docID=1206073" TargetMode="External"/><Relationship Id="rId13" Type="http://schemas.openxmlformats.org/officeDocument/2006/relationships/hyperlink" Target="http://search.ebscohost.com/login.aspx?direct=true&amp;scope=site&amp;db=nlebk&amp;db=nlabk&amp;AN=986809" TargetMode="External"/><Relationship Id="rId109" Type="http://schemas.openxmlformats.org/officeDocument/2006/relationships/hyperlink" Target="http://search.ebscohost.com/login.aspx?direct=true&amp;scope=site&amp;db=nlebk&amp;db=nlabk&amp;AN=485310" TargetMode="External"/><Relationship Id="rId260" Type="http://schemas.openxmlformats.org/officeDocument/2006/relationships/hyperlink" Target="https://ebookcentral.proquest.com/lib/cvut/detail.action?docID=1573364" TargetMode="External"/><Relationship Id="rId281" Type="http://schemas.openxmlformats.org/officeDocument/2006/relationships/hyperlink" Target="https://ebookcentral.proquest.com/lib/cvut/detail.action?docID=297111" TargetMode="External"/><Relationship Id="rId316" Type="http://schemas.openxmlformats.org/officeDocument/2006/relationships/hyperlink" Target="http://search.ebscohost.com/login.aspx?direct=true&amp;scope=site&amp;db=nlebk&amp;db=nlabk&amp;AN=688962" TargetMode="External"/><Relationship Id="rId337" Type="http://schemas.openxmlformats.org/officeDocument/2006/relationships/hyperlink" Target="http://search.ebscohost.com/login.aspx?direct=true&amp;scope=site&amp;db=nlebk&amp;db=nlabk&amp;AN=980354" TargetMode="External"/><Relationship Id="rId34" Type="http://schemas.openxmlformats.org/officeDocument/2006/relationships/hyperlink" Target="http://search.ebscohost.com/login.aspx?direct=true&amp;scope=site&amp;db=nlebk&amp;db=nlabk&amp;AN=1107663" TargetMode="External"/><Relationship Id="rId55" Type="http://schemas.openxmlformats.org/officeDocument/2006/relationships/hyperlink" Target="http://search.ebscohost.com/login.aspx?direct=true&amp;scope=site&amp;db=nlebk&amp;db=nlabk&amp;AN=1257481" TargetMode="External"/><Relationship Id="rId76" Type="http://schemas.openxmlformats.org/officeDocument/2006/relationships/hyperlink" Target="http://search.ebscohost.com/login.aspx?direct=true&amp;scope=site&amp;db=nlebk&amp;db=nlabk&amp;AN=1543322" TargetMode="External"/><Relationship Id="rId97" Type="http://schemas.openxmlformats.org/officeDocument/2006/relationships/hyperlink" Target="http://search.ebscohost.com/login.aspx?direct=true&amp;scope=site&amp;db=nlebk&amp;db=nlabk&amp;AN=256372" TargetMode="External"/><Relationship Id="rId120" Type="http://schemas.openxmlformats.org/officeDocument/2006/relationships/hyperlink" Target="http://search.ebscohost.com/login.aspx?direct=true&amp;scope=site&amp;db=nlebk&amp;db=nlabk&amp;AN=654062" TargetMode="External"/><Relationship Id="rId141" Type="http://schemas.openxmlformats.org/officeDocument/2006/relationships/hyperlink" Target="http://search.ebscohost.com/login.aspx?direct=true&amp;scope=site&amp;db=nlebk&amp;db=nlabk&amp;AN=1046596" TargetMode="External"/><Relationship Id="rId358" Type="http://schemas.openxmlformats.org/officeDocument/2006/relationships/hyperlink" Target="http://search.ebscohost.com/login.aspx?direct=true&amp;scope=site&amp;db=nlebk&amp;db=nlabk&amp;AN=1802288" TargetMode="External"/><Relationship Id="rId7" Type="http://schemas.openxmlformats.org/officeDocument/2006/relationships/hyperlink" Target="http://search.ebscohost.com/login.aspx?direct=true&amp;scope=site&amp;db=nlebk&amp;db=nlabk&amp;AN=887171" TargetMode="External"/><Relationship Id="rId162" Type="http://schemas.openxmlformats.org/officeDocument/2006/relationships/hyperlink" Target="http://search.ebscohost.com/login.aspx?direct=true&amp;scope=site&amp;db=nlebk&amp;db=nlabk&amp;AN=1488266" TargetMode="External"/><Relationship Id="rId183" Type="http://schemas.openxmlformats.org/officeDocument/2006/relationships/hyperlink" Target="http://search.ebscohost.com/login.aspx?direct=true&amp;scope=site&amp;db=nlebk&amp;db=nlabk&amp;AN=224505" TargetMode="External"/><Relationship Id="rId218" Type="http://schemas.openxmlformats.org/officeDocument/2006/relationships/hyperlink" Target="http://search.ebscohost.com/login.aspx?direct=true&amp;scope=site&amp;db=nlebk&amp;db=nlabk&amp;AN=1622045" TargetMode="External"/><Relationship Id="rId239" Type="http://schemas.openxmlformats.org/officeDocument/2006/relationships/hyperlink" Target="https://ebookcentral.proquest.com/lib/cvut/detail.action?docID=4454304" TargetMode="External"/><Relationship Id="rId250" Type="http://schemas.openxmlformats.org/officeDocument/2006/relationships/hyperlink" Target="https://ebookcentral.proquest.com/lib/cvut/detail.action?docID=180512" TargetMode="External"/><Relationship Id="rId271" Type="http://schemas.openxmlformats.org/officeDocument/2006/relationships/hyperlink" Target="https://ebookcentral.proquest.com/lib/cvut/detail.action?docID=372652" TargetMode="External"/><Relationship Id="rId292" Type="http://schemas.openxmlformats.org/officeDocument/2006/relationships/hyperlink" Target="https://ebookcentral.proquest.com/lib/cvut/detail.action?docID=5174409" TargetMode="External"/><Relationship Id="rId306" Type="http://schemas.openxmlformats.org/officeDocument/2006/relationships/hyperlink" Target="https://ebookcentral.proquest.com/lib/cvut/detail.action?docID=1644658" TargetMode="External"/><Relationship Id="rId24" Type="http://schemas.openxmlformats.org/officeDocument/2006/relationships/hyperlink" Target="http://search.ebscohost.com/login.aspx?direct=true&amp;scope=site&amp;db=nlebk&amp;db=nlabk&amp;AN=992763" TargetMode="External"/><Relationship Id="rId45" Type="http://schemas.openxmlformats.org/officeDocument/2006/relationships/hyperlink" Target="http://search.ebscohost.com/login.aspx?direct=true&amp;scope=site&amp;db=nlebk&amp;db=nlabk&amp;AN=1257467" TargetMode="External"/><Relationship Id="rId66" Type="http://schemas.openxmlformats.org/officeDocument/2006/relationships/hyperlink" Target="http://search.ebscohost.com/login.aspx?direct=true&amp;scope=site&amp;db=nlebk&amp;db=nlabk&amp;AN=1368066" TargetMode="External"/><Relationship Id="rId87" Type="http://schemas.openxmlformats.org/officeDocument/2006/relationships/hyperlink" Target="http://search.ebscohost.com/login.aspx?direct=true&amp;scope=site&amp;db=nlebk&amp;db=nlabk&amp;AN=1639948" TargetMode="External"/><Relationship Id="rId110" Type="http://schemas.openxmlformats.org/officeDocument/2006/relationships/hyperlink" Target="http://search.ebscohost.com/login.aspx?direct=true&amp;scope=site&amp;db=nlebk&amp;db=nlabk&amp;AN=485658" TargetMode="External"/><Relationship Id="rId131" Type="http://schemas.openxmlformats.org/officeDocument/2006/relationships/hyperlink" Target="http://search.ebscohost.com/login.aspx?direct=true&amp;scope=site&amp;db=nlebk&amp;db=nlabk&amp;AN=907337" TargetMode="External"/><Relationship Id="rId327" Type="http://schemas.openxmlformats.org/officeDocument/2006/relationships/hyperlink" Target="http://dx.doi.org/10.1007/978-3-540-77877-6" TargetMode="External"/><Relationship Id="rId348" Type="http://schemas.openxmlformats.org/officeDocument/2006/relationships/hyperlink" Target="http://search.ebscohost.com/login.aspx?direct=true&amp;scope=site&amp;db=nlebk&amp;db=nlabk&amp;AN=882330" TargetMode="External"/><Relationship Id="rId369" Type="http://schemas.openxmlformats.org/officeDocument/2006/relationships/hyperlink" Target="https://ebookcentral.proquest.com/lib/cvut/detail.action?docID=5516211" TargetMode="External"/><Relationship Id="rId152" Type="http://schemas.openxmlformats.org/officeDocument/2006/relationships/hyperlink" Target="http://search.ebscohost.com/login.aspx?direct=true&amp;scope=site&amp;db=nlebk&amp;db=nlabk&amp;AN=1234834" TargetMode="External"/><Relationship Id="rId173" Type="http://schemas.openxmlformats.org/officeDocument/2006/relationships/hyperlink" Target="http://search.ebscohost.com/login.aspx?direct=true&amp;scope=site&amp;db=nlebk&amp;db=nlabk&amp;AN=1609218" TargetMode="External"/><Relationship Id="rId194" Type="http://schemas.openxmlformats.org/officeDocument/2006/relationships/hyperlink" Target="http://search.ebscohost.com/login.aspx?direct=true&amp;scope=site&amp;db=nlebk&amp;db=nlabk&amp;AN=481626" TargetMode="External"/><Relationship Id="rId208" Type="http://schemas.openxmlformats.org/officeDocument/2006/relationships/hyperlink" Target="http://search.ebscohost.com/login.aspx?direct=true&amp;scope=site&amp;db=nlebk&amp;db=nlabk&amp;AN=1124322" TargetMode="External"/><Relationship Id="rId229" Type="http://schemas.openxmlformats.org/officeDocument/2006/relationships/hyperlink" Target="https://ebookcentral.proquest.com/lib/cvut/detail.action?docID=170852" TargetMode="External"/><Relationship Id="rId240" Type="http://schemas.openxmlformats.org/officeDocument/2006/relationships/hyperlink" Target="https://ebookcentral.proquest.com/lib/cvut/detail.action?docID=2010043" TargetMode="External"/><Relationship Id="rId261" Type="http://schemas.openxmlformats.org/officeDocument/2006/relationships/hyperlink" Target="https://ebookcentral.proquest.com/lib/cvut/detail.action?docID=1924453" TargetMode="External"/><Relationship Id="rId14" Type="http://schemas.openxmlformats.org/officeDocument/2006/relationships/hyperlink" Target="http://search.ebscohost.com/login.aspx?direct=true&amp;scope=site&amp;db=nlebk&amp;db=nlabk&amp;AN=986811" TargetMode="External"/><Relationship Id="rId35" Type="http://schemas.openxmlformats.org/officeDocument/2006/relationships/hyperlink" Target="http://search.ebscohost.com/login.aspx?direct=true&amp;scope=site&amp;db=nlebk&amp;db=nlabk&amp;AN=1107667" TargetMode="External"/><Relationship Id="rId56" Type="http://schemas.openxmlformats.org/officeDocument/2006/relationships/hyperlink" Target="http://search.ebscohost.com/login.aspx?direct=true&amp;scope=site&amp;db=nlebk&amp;db=nlabk&amp;AN=1257482" TargetMode="External"/><Relationship Id="rId77" Type="http://schemas.openxmlformats.org/officeDocument/2006/relationships/hyperlink" Target="http://search.ebscohost.com/login.aspx?direct=true&amp;scope=site&amp;db=nlebk&amp;db=nlabk&amp;AN=1543325" TargetMode="External"/><Relationship Id="rId100" Type="http://schemas.openxmlformats.org/officeDocument/2006/relationships/hyperlink" Target="http://search.ebscohost.com/login.aspx?direct=true&amp;scope=site&amp;db=nlebk&amp;db=nlabk&amp;AN=330568" TargetMode="External"/><Relationship Id="rId282" Type="http://schemas.openxmlformats.org/officeDocument/2006/relationships/hyperlink" Target="https://ebookcentral.proquest.com/lib/cvut/detail.action?docID=4838074" TargetMode="External"/><Relationship Id="rId317" Type="http://schemas.openxmlformats.org/officeDocument/2006/relationships/hyperlink" Target="http://search.ebscohost.com/login.aspx?direct=true&amp;scope=site&amp;db=nlebk&amp;db=nlabk&amp;AN=903961" TargetMode="External"/><Relationship Id="rId338" Type="http://schemas.openxmlformats.org/officeDocument/2006/relationships/hyperlink" Target="https://onlinelibrary.wiley.com/doi/book/10.1002/9781118747308" TargetMode="External"/><Relationship Id="rId359" Type="http://schemas.openxmlformats.org/officeDocument/2006/relationships/hyperlink" Target="https://www.sciencedirect.com/science/referenceworks/9780128047927" TargetMode="External"/><Relationship Id="rId8" Type="http://schemas.openxmlformats.org/officeDocument/2006/relationships/hyperlink" Target="http://search.ebscohost.com/login.aspx?direct=true&amp;scope=site&amp;db=nlebk&amp;db=nlabk&amp;AN=905899" TargetMode="External"/><Relationship Id="rId98" Type="http://schemas.openxmlformats.org/officeDocument/2006/relationships/hyperlink" Target="http://search.ebscohost.com/login.aspx?direct=true&amp;scope=site&amp;db=nlebk&amp;db=nlabk&amp;AN=301176" TargetMode="External"/><Relationship Id="rId121" Type="http://schemas.openxmlformats.org/officeDocument/2006/relationships/hyperlink" Target="http://search.ebscohost.com/login.aspx?direct=true&amp;scope=site&amp;db=nlebk&amp;db=nlabk&amp;AN=668767" TargetMode="External"/><Relationship Id="rId142" Type="http://schemas.openxmlformats.org/officeDocument/2006/relationships/hyperlink" Target="http://search.ebscohost.com/login.aspx?direct=true&amp;scope=site&amp;db=nlebk&amp;db=nlabk&amp;AN=1081958" TargetMode="External"/><Relationship Id="rId163" Type="http://schemas.openxmlformats.org/officeDocument/2006/relationships/hyperlink" Target="http://search.ebscohost.com/login.aspx?direct=true&amp;scope=site&amp;db=nlebk&amp;db=nlabk&amp;AN=1492883" TargetMode="External"/><Relationship Id="rId184" Type="http://schemas.openxmlformats.org/officeDocument/2006/relationships/hyperlink" Target="http://search.ebscohost.com/login.aspx?direct=true&amp;scope=site&amp;db=nlebk&amp;db=nlabk&amp;AN=1795882" TargetMode="External"/><Relationship Id="rId219" Type="http://schemas.openxmlformats.org/officeDocument/2006/relationships/hyperlink" Target="http://search.ebscohost.com/login.aspx?direct=true&amp;scope=site&amp;db=nlebk&amp;db=nlabk&amp;AN=1628472" TargetMode="External"/><Relationship Id="rId370" Type="http://schemas.openxmlformats.org/officeDocument/2006/relationships/hyperlink" Target="https://ebookcentral.proquest.com/lib/cvut/detail.action?docID=5573685" TargetMode="External"/><Relationship Id="rId230" Type="http://schemas.openxmlformats.org/officeDocument/2006/relationships/hyperlink" Target="https://ebookcentral.proquest.com/lib/cvut/detail.action?docID=4929787" TargetMode="External"/><Relationship Id="rId251" Type="http://schemas.openxmlformats.org/officeDocument/2006/relationships/hyperlink" Target="https://ebookcentral.proquest.com/lib/cvut/detail.action?docID=487998" TargetMode="External"/><Relationship Id="rId25" Type="http://schemas.openxmlformats.org/officeDocument/2006/relationships/hyperlink" Target="http://search.ebscohost.com/login.aspx?direct=true&amp;scope=site&amp;db=nlebk&amp;db=nlabk&amp;AN=992772" TargetMode="External"/><Relationship Id="rId46" Type="http://schemas.openxmlformats.org/officeDocument/2006/relationships/hyperlink" Target="http://search.ebscohost.com/login.aspx?direct=true&amp;scope=site&amp;db=nlebk&amp;db=nlabk&amp;AN=1257468" TargetMode="External"/><Relationship Id="rId67" Type="http://schemas.openxmlformats.org/officeDocument/2006/relationships/hyperlink" Target="http://search.ebscohost.com/login.aspx?direct=true&amp;scope=site&amp;db=nlebk&amp;db=nlabk&amp;AN=1368067" TargetMode="External"/><Relationship Id="rId272" Type="http://schemas.openxmlformats.org/officeDocument/2006/relationships/hyperlink" Target="https://ebookcentral.proquest.com/lib/cvut/detail.action?docID=5164349" TargetMode="External"/><Relationship Id="rId293" Type="http://schemas.openxmlformats.org/officeDocument/2006/relationships/hyperlink" Target="https://ebookcentral.proquest.com/lib/cvut/detail.action?docID=5352678" TargetMode="External"/><Relationship Id="rId307" Type="http://schemas.openxmlformats.org/officeDocument/2006/relationships/hyperlink" Target="https://ebookcentral.proquest.com/lib/cvut/detail.action?docID=3387321" TargetMode="External"/><Relationship Id="rId328" Type="http://schemas.openxmlformats.org/officeDocument/2006/relationships/hyperlink" Target="https://ebookcentral.proquest.com/lib/cvut/detail.action?docID=698766" TargetMode="External"/><Relationship Id="rId349" Type="http://schemas.openxmlformats.org/officeDocument/2006/relationships/hyperlink" Target="https://ebookcentral.proquest.com/lib/cvut/detail.action?docID=4822057" TargetMode="External"/><Relationship Id="rId88" Type="http://schemas.openxmlformats.org/officeDocument/2006/relationships/hyperlink" Target="http://search.ebscohost.com/login.aspx?direct=true&amp;scope=site&amp;db=nlebk&amp;db=nlabk&amp;AN=1639998" TargetMode="External"/><Relationship Id="rId111" Type="http://schemas.openxmlformats.org/officeDocument/2006/relationships/hyperlink" Target="http://search.ebscohost.com/login.aspx?direct=true&amp;scope=site&amp;db=nlebk&amp;db=nlabk&amp;AN=501117" TargetMode="External"/><Relationship Id="rId132" Type="http://schemas.openxmlformats.org/officeDocument/2006/relationships/hyperlink" Target="http://search.ebscohost.com/login.aspx?direct=true&amp;scope=site&amp;db=nlebk&amp;db=nlabk&amp;AN=926150" TargetMode="External"/><Relationship Id="rId153" Type="http://schemas.openxmlformats.org/officeDocument/2006/relationships/hyperlink" Target="http://search.ebscohost.com/login.aspx?direct=true&amp;scope=site&amp;db=nlebk&amp;db=nlabk&amp;AN=1234837" TargetMode="External"/><Relationship Id="rId174" Type="http://schemas.openxmlformats.org/officeDocument/2006/relationships/hyperlink" Target="http://search.ebscohost.com/login.aspx?direct=true&amp;scope=site&amp;db=nlebk&amp;db=nlabk&amp;AN=1642847" TargetMode="External"/><Relationship Id="rId195" Type="http://schemas.openxmlformats.org/officeDocument/2006/relationships/hyperlink" Target="http://search.ebscohost.com/login.aspx?direct=true&amp;scope=site&amp;db=nlebk&amp;db=nlabk&amp;AN=513341" TargetMode="External"/><Relationship Id="rId209" Type="http://schemas.openxmlformats.org/officeDocument/2006/relationships/hyperlink" Target="http://search.ebscohost.com/login.aspx?direct=true&amp;scope=site&amp;db=nlebk&amp;db=nlabk&amp;AN=1144424" TargetMode="External"/><Relationship Id="rId360" Type="http://schemas.openxmlformats.org/officeDocument/2006/relationships/hyperlink" Target="https://www.sciencedirect.com/science/referenceworks/9780128149829" TargetMode="External"/><Relationship Id="rId220" Type="http://schemas.openxmlformats.org/officeDocument/2006/relationships/hyperlink" Target="http://search.ebscohost.com/login.aspx?direct=true&amp;scope=site&amp;db=nlebk&amp;db=nlabk&amp;AN=1697630" TargetMode="External"/><Relationship Id="rId241" Type="http://schemas.openxmlformats.org/officeDocument/2006/relationships/hyperlink" Target="https://ebookcentral.proquest.com/lib/cvut/detail.action?docID=1082603" TargetMode="External"/><Relationship Id="rId15" Type="http://schemas.openxmlformats.org/officeDocument/2006/relationships/hyperlink" Target="http://search.ebscohost.com/login.aspx?direct=true&amp;scope=site&amp;db=nlebk&amp;db=nlabk&amp;AN=986824" TargetMode="External"/><Relationship Id="rId36" Type="http://schemas.openxmlformats.org/officeDocument/2006/relationships/hyperlink" Target="http://search.ebscohost.com/login.aspx?direct=true&amp;scope=site&amp;db=nlebk&amp;db=nlabk&amp;AN=1163734" TargetMode="External"/><Relationship Id="rId57" Type="http://schemas.openxmlformats.org/officeDocument/2006/relationships/hyperlink" Target="http://search.ebscohost.com/login.aspx?direct=true&amp;scope=site&amp;db=nlebk&amp;db=nlabk&amp;AN=1257484" TargetMode="External"/><Relationship Id="rId262" Type="http://schemas.openxmlformats.org/officeDocument/2006/relationships/hyperlink" Target="https://ebookcentral.proquest.com/lib/cvut/detail.action?docID=4406494" TargetMode="External"/><Relationship Id="rId283" Type="http://schemas.openxmlformats.org/officeDocument/2006/relationships/hyperlink" Target="https://ebookcentral.proquest.com/lib/cvut/detail.action?docID=181042" TargetMode="External"/><Relationship Id="rId318" Type="http://schemas.openxmlformats.org/officeDocument/2006/relationships/hyperlink" Target="http://search.ebscohost.com/login.aspx?direct=true&amp;scope=site&amp;db=nlebk&amp;db=nlabk&amp;AN=916377" TargetMode="External"/><Relationship Id="rId339" Type="http://schemas.openxmlformats.org/officeDocument/2006/relationships/hyperlink" Target="https://www.taylorfrancis.com/books/9781420064025" TargetMode="External"/><Relationship Id="rId78" Type="http://schemas.openxmlformats.org/officeDocument/2006/relationships/hyperlink" Target="http://search.ebscohost.com/login.aspx?direct=true&amp;scope=site&amp;db=nlebk&amp;db=nlabk&amp;AN=1543326" TargetMode="External"/><Relationship Id="rId99" Type="http://schemas.openxmlformats.org/officeDocument/2006/relationships/hyperlink" Target="http://search.ebscohost.com/login.aspx?direct=true&amp;scope=site&amp;db=nlebk&amp;db=nlabk&amp;AN=313334" TargetMode="External"/><Relationship Id="rId101" Type="http://schemas.openxmlformats.org/officeDocument/2006/relationships/hyperlink" Target="http://search.ebscohost.com/login.aspx?direct=true&amp;scope=site&amp;db=nlebk&amp;db=nlabk&amp;AN=358735" TargetMode="External"/><Relationship Id="rId122" Type="http://schemas.openxmlformats.org/officeDocument/2006/relationships/hyperlink" Target="http://search.ebscohost.com/login.aspx?direct=true&amp;scope=site&amp;db=nlebk&amp;db=nlabk&amp;AN=733670" TargetMode="External"/><Relationship Id="rId143" Type="http://schemas.openxmlformats.org/officeDocument/2006/relationships/hyperlink" Target="http://search.ebscohost.com/login.aspx?direct=true&amp;scope=site&amp;db=nlebk&amp;db=nlabk&amp;AN=1144231" TargetMode="External"/><Relationship Id="rId164" Type="http://schemas.openxmlformats.org/officeDocument/2006/relationships/hyperlink" Target="http://search.ebscohost.com/login.aspx?direct=true&amp;scope=site&amp;db=nlebk&amp;db=nlabk&amp;AN=1498009" TargetMode="External"/><Relationship Id="rId185" Type="http://schemas.openxmlformats.org/officeDocument/2006/relationships/hyperlink" Target="http://search.ebscohost.com/login.aspx?direct=true&amp;scope=site&amp;db=nlebk&amp;db=nlabk&amp;AN=1614133" TargetMode="External"/><Relationship Id="rId350" Type="http://schemas.openxmlformats.org/officeDocument/2006/relationships/hyperlink" Target="https://ebookcentral.proquest.com/lib/cvut/detail.action?docID=4785181" TargetMode="External"/><Relationship Id="rId371" Type="http://schemas.openxmlformats.org/officeDocument/2006/relationships/hyperlink" Target="https://ebookcentral.proquest.com/lib/cvut/detail.action?docID=5780746" TargetMode="External"/><Relationship Id="rId4" Type="http://schemas.openxmlformats.org/officeDocument/2006/relationships/hyperlink" Target="http://search.ebscohost.com/login.aspx?direct=true&amp;scope=site&amp;db=nlebk&amp;db=nlabk&amp;AN=881014" TargetMode="External"/><Relationship Id="rId9" Type="http://schemas.openxmlformats.org/officeDocument/2006/relationships/hyperlink" Target="http://search.ebscohost.com/login.aspx?direct=true&amp;scope=site&amp;db=nlebk&amp;db=nlabk&amp;AN=905932" TargetMode="External"/><Relationship Id="rId180" Type="http://schemas.openxmlformats.org/officeDocument/2006/relationships/hyperlink" Target="http://search.ebscohost.com/login.aspx?direct=true&amp;scope=site&amp;db=nlebk&amp;db=nlabk&amp;AN=1763852" TargetMode="External"/><Relationship Id="rId210" Type="http://schemas.openxmlformats.org/officeDocument/2006/relationships/hyperlink" Target="http://search.ebscohost.com/login.aspx?direct=true&amp;scope=site&amp;db=nlebk&amp;db=nlabk&amp;AN=1144662" TargetMode="External"/><Relationship Id="rId215" Type="http://schemas.openxmlformats.org/officeDocument/2006/relationships/hyperlink" Target="http://search.ebscohost.com/login.aspx?direct=true&amp;scope=site&amp;db=nlebk&amp;db=nlabk&amp;AN=1547804" TargetMode="External"/><Relationship Id="rId236" Type="http://schemas.openxmlformats.org/officeDocument/2006/relationships/hyperlink" Target="https://ebookcentral.proquest.com/lib/cvut/detail.action?docID=1912656" TargetMode="External"/><Relationship Id="rId257" Type="http://schemas.openxmlformats.org/officeDocument/2006/relationships/hyperlink" Target="https://ebookcentral.proquest.com/lib/cvut/detail.action?docID=4683329" TargetMode="External"/><Relationship Id="rId278" Type="http://schemas.openxmlformats.org/officeDocument/2006/relationships/hyperlink" Target="https://ebookcentral.proquest.com/lib/cvut/detail.action?docID=994655" TargetMode="External"/><Relationship Id="rId26" Type="http://schemas.openxmlformats.org/officeDocument/2006/relationships/hyperlink" Target="http://search.ebscohost.com/login.aspx?direct=true&amp;scope=site&amp;db=nlebk&amp;db=nlabk&amp;AN=992778" TargetMode="External"/><Relationship Id="rId231" Type="http://schemas.openxmlformats.org/officeDocument/2006/relationships/hyperlink" Target="https://ebookcentral.proquest.com/lib/cvut/detail.action?docID=308862" TargetMode="External"/><Relationship Id="rId252" Type="http://schemas.openxmlformats.org/officeDocument/2006/relationships/hyperlink" Target="https://ebookcentral.proquest.com/lib/cvut/detail.action?docID=1829251" TargetMode="External"/><Relationship Id="rId273" Type="http://schemas.openxmlformats.org/officeDocument/2006/relationships/hyperlink" Target="https://ebookcentral.proquest.com/lib/cvut/detail.action?docID=178783" TargetMode="External"/><Relationship Id="rId294" Type="http://schemas.openxmlformats.org/officeDocument/2006/relationships/hyperlink" Target="https://ebookcentral.proquest.com/lib/cvut/detail.action?docID=5106967" TargetMode="External"/><Relationship Id="rId308" Type="http://schemas.openxmlformats.org/officeDocument/2006/relationships/hyperlink" Target="https://ebookcentral.proquest.com/lib/cvut/detail.action?docID=875742" TargetMode="External"/><Relationship Id="rId329" Type="http://schemas.openxmlformats.org/officeDocument/2006/relationships/hyperlink" Target="https://ebookcentral.proquest.com/lib/cvut/detail.action?docID=3387338" TargetMode="External"/><Relationship Id="rId47" Type="http://schemas.openxmlformats.org/officeDocument/2006/relationships/hyperlink" Target="http://search.ebscohost.com/login.aspx?direct=true&amp;scope=site&amp;db=nlebk&amp;db=nlabk&amp;AN=1257469" TargetMode="External"/><Relationship Id="rId68" Type="http://schemas.openxmlformats.org/officeDocument/2006/relationships/hyperlink" Target="http://search.ebscohost.com/login.aspx?direct=true&amp;scope=site&amp;db=nlebk&amp;db=nlabk&amp;AN=1368068" TargetMode="External"/><Relationship Id="rId89" Type="http://schemas.openxmlformats.org/officeDocument/2006/relationships/hyperlink" Target="http://search.ebscohost.com/login.aspx?direct=true&amp;scope=site&amp;db=nlebk&amp;db=nlabk&amp;AN=1640009" TargetMode="External"/><Relationship Id="rId112" Type="http://schemas.openxmlformats.org/officeDocument/2006/relationships/hyperlink" Target="http://search.ebscohost.com/login.aspx?direct=true&amp;scope=site&amp;db=nlebk&amp;db=nlabk&amp;AN=503596" TargetMode="External"/><Relationship Id="rId133" Type="http://schemas.openxmlformats.org/officeDocument/2006/relationships/hyperlink" Target="http://search.ebscohost.com/login.aspx?direct=true&amp;scope=site&amp;db=nlebk&amp;db=nlabk&amp;AN=933843" TargetMode="External"/><Relationship Id="rId154" Type="http://schemas.openxmlformats.org/officeDocument/2006/relationships/hyperlink" Target="http://search.ebscohost.com/login.aspx?direct=true&amp;scope=site&amp;db=nlebk&amp;db=nlabk&amp;AN=1406773" TargetMode="External"/><Relationship Id="rId175" Type="http://schemas.openxmlformats.org/officeDocument/2006/relationships/hyperlink" Target="http://search.ebscohost.com/login.aspx?direct=true&amp;scope=site&amp;db=nlebk&amp;db=nlabk&amp;AN=1670350" TargetMode="External"/><Relationship Id="rId340" Type="http://schemas.openxmlformats.org/officeDocument/2006/relationships/hyperlink" Target="https://www.taylorfrancis.com/books/9781420064001" TargetMode="External"/><Relationship Id="rId361" Type="http://schemas.openxmlformats.org/officeDocument/2006/relationships/hyperlink" Target="https://ebookcentral.proquest.com/lib/cvut/detail.action?docID=776731" TargetMode="External"/><Relationship Id="rId196" Type="http://schemas.openxmlformats.org/officeDocument/2006/relationships/hyperlink" Target="http://search.ebscohost.com/login.aspx?direct=true&amp;scope=site&amp;db=nlebk&amp;db=nlabk&amp;AN=549932" TargetMode="External"/><Relationship Id="rId200" Type="http://schemas.openxmlformats.org/officeDocument/2006/relationships/hyperlink" Target="http://search.ebscohost.com/login.aspx?direct=true&amp;scope=site&amp;db=nlebk&amp;db=nlabk&amp;AN=812522" TargetMode="External"/><Relationship Id="rId16" Type="http://schemas.openxmlformats.org/officeDocument/2006/relationships/hyperlink" Target="http://search.ebscohost.com/login.aspx?direct=true&amp;scope=site&amp;db=nlebk&amp;db=nlabk&amp;AN=986829" TargetMode="External"/><Relationship Id="rId221" Type="http://schemas.openxmlformats.org/officeDocument/2006/relationships/hyperlink" Target="http://search.ebscohost.com/login.aspx?direct=true&amp;scope=site&amp;db=nlebk&amp;db=nlabk&amp;AN=1738816" TargetMode="External"/><Relationship Id="rId242" Type="http://schemas.openxmlformats.org/officeDocument/2006/relationships/hyperlink" Target="https://ebookcentral.proquest.com/lib/cvut/detail.action?docID=1697805" TargetMode="External"/><Relationship Id="rId263" Type="http://schemas.openxmlformats.org/officeDocument/2006/relationships/hyperlink" Target="https://ebookcentral.proquest.com/lib/cvut/detail.action?docID=4929736" TargetMode="External"/><Relationship Id="rId284" Type="http://schemas.openxmlformats.org/officeDocument/2006/relationships/hyperlink" Target="https://ebookcentral.proquest.com/lib/cvut/detail.action?docID=5087486" TargetMode="External"/><Relationship Id="rId319" Type="http://schemas.openxmlformats.org/officeDocument/2006/relationships/hyperlink" Target="http://search.ebscohost.com/login.aspx?direct=true&amp;scope=site&amp;db=nlebk&amp;db=nlabk&amp;AN=961447" TargetMode="External"/><Relationship Id="rId37" Type="http://schemas.openxmlformats.org/officeDocument/2006/relationships/hyperlink" Target="http://search.ebscohost.com/login.aspx?direct=true&amp;scope=site&amp;db=nlebk&amp;db=nlabk&amp;AN=1165311" TargetMode="External"/><Relationship Id="rId58" Type="http://schemas.openxmlformats.org/officeDocument/2006/relationships/hyperlink" Target="http://search.ebscohost.com/login.aspx?direct=true&amp;scope=site&amp;db=nlebk&amp;db=nlabk&amp;AN=1257485" TargetMode="External"/><Relationship Id="rId79" Type="http://schemas.openxmlformats.org/officeDocument/2006/relationships/hyperlink" Target="http://search.ebscohost.com/login.aspx?direct=true&amp;scope=site&amp;db=nlebk&amp;db=nlabk&amp;AN=1543330" TargetMode="External"/><Relationship Id="rId102" Type="http://schemas.openxmlformats.org/officeDocument/2006/relationships/hyperlink" Target="http://search.ebscohost.com/login.aspx?direct=true&amp;scope=site&amp;db=nlebk&amp;db=nlabk&amp;AN=371451" TargetMode="External"/><Relationship Id="rId123" Type="http://schemas.openxmlformats.org/officeDocument/2006/relationships/hyperlink" Target="http://search.ebscohost.com/login.aspx?direct=true&amp;scope=site&amp;db=nlebk&amp;db=nlabk&amp;AN=780906" TargetMode="External"/><Relationship Id="rId144" Type="http://schemas.openxmlformats.org/officeDocument/2006/relationships/hyperlink" Target="http://search.ebscohost.com/login.aspx?direct=true&amp;scope=site&amp;db=nlebk&amp;db=nlabk&amp;AN=1144512" TargetMode="External"/><Relationship Id="rId330" Type="http://schemas.openxmlformats.org/officeDocument/2006/relationships/hyperlink" Target="https://ebookcentral.proquest.com/lib/cvut/detail.action?docID=3073769" TargetMode="External"/><Relationship Id="rId90" Type="http://schemas.openxmlformats.org/officeDocument/2006/relationships/hyperlink" Target="http://search.ebscohost.com/login.aspx?direct=true&amp;scope=site&amp;db=nlebk&amp;db=nlabk&amp;AN=1640011" TargetMode="External"/><Relationship Id="rId165" Type="http://schemas.openxmlformats.org/officeDocument/2006/relationships/hyperlink" Target="http://search.ebscohost.com/login.aspx?direct=true&amp;scope=site&amp;db=nlebk&amp;db=nlabk&amp;AN=1499450" TargetMode="External"/><Relationship Id="rId186" Type="http://schemas.openxmlformats.org/officeDocument/2006/relationships/hyperlink" Target="http://www.r2library.com/resource/title/9781305118423" TargetMode="External"/><Relationship Id="rId351" Type="http://schemas.openxmlformats.org/officeDocument/2006/relationships/hyperlink" Target="https://ebookcentral.proquest.com/lib/cvut/detail.action?docID=4100872" TargetMode="External"/><Relationship Id="rId372" Type="http://schemas.openxmlformats.org/officeDocument/2006/relationships/hyperlink" Target="https://ebookcentral.proquest.com/lib/cvut/detail.action?docID=5779789" TargetMode="External"/><Relationship Id="rId211" Type="http://schemas.openxmlformats.org/officeDocument/2006/relationships/hyperlink" Target="http://search.ebscohost.com/login.aspx?direct=true&amp;scope=site&amp;db=nlebk&amp;db=nlabk&amp;AN=1150654" TargetMode="External"/><Relationship Id="rId232" Type="http://schemas.openxmlformats.org/officeDocument/2006/relationships/hyperlink" Target="https://ebookcentral.proquest.com/lib/cvut/detail.action?docID=1209912" TargetMode="External"/><Relationship Id="rId253" Type="http://schemas.openxmlformats.org/officeDocument/2006/relationships/hyperlink" Target="https://ebookcentral.proquest.com/lib/cvut/detail.action?docID=487989" TargetMode="External"/><Relationship Id="rId274" Type="http://schemas.openxmlformats.org/officeDocument/2006/relationships/hyperlink" Target="https://ebookcentral.proquest.com/lib/cvut/detail.action?docID=1838775" TargetMode="External"/><Relationship Id="rId295" Type="http://schemas.openxmlformats.org/officeDocument/2006/relationships/hyperlink" Target="https://ebookcentral.proquest.com/lib/cvut/detail.action?docID=749083" TargetMode="External"/><Relationship Id="rId309" Type="http://schemas.openxmlformats.org/officeDocument/2006/relationships/hyperlink" Target="http://search.ebscohost.com/login.aspx?direct=true&amp;scope=site&amp;db=nlebk&amp;db=nlabk&amp;AN=108161" TargetMode="External"/><Relationship Id="rId27" Type="http://schemas.openxmlformats.org/officeDocument/2006/relationships/hyperlink" Target="http://search.ebscohost.com/login.aspx?direct=true&amp;scope=site&amp;db=nlebk&amp;db=nlabk&amp;AN=992786" TargetMode="External"/><Relationship Id="rId48" Type="http://schemas.openxmlformats.org/officeDocument/2006/relationships/hyperlink" Target="http://search.ebscohost.com/login.aspx?direct=true&amp;scope=site&amp;db=nlebk&amp;db=nlabk&amp;AN=1257470" TargetMode="External"/><Relationship Id="rId69" Type="http://schemas.openxmlformats.org/officeDocument/2006/relationships/hyperlink" Target="http://search.ebscohost.com/login.aspx?direct=true&amp;scope=site&amp;db=nlebk&amp;db=nlabk&amp;AN=1440561" TargetMode="External"/><Relationship Id="rId113" Type="http://schemas.openxmlformats.org/officeDocument/2006/relationships/hyperlink" Target="http://search.ebscohost.com/login.aspx?direct=true&amp;scope=site&amp;db=nlebk&amp;db=nlabk&amp;AN=511575" TargetMode="External"/><Relationship Id="rId134" Type="http://schemas.openxmlformats.org/officeDocument/2006/relationships/hyperlink" Target="http://search.ebscohost.com/login.aspx?direct=true&amp;scope=site&amp;db=nlebk&amp;db=nlabk&amp;AN=967480" TargetMode="External"/><Relationship Id="rId320" Type="http://schemas.openxmlformats.org/officeDocument/2006/relationships/hyperlink" Target="http://search.ebscohost.com/login.aspx?direct=true&amp;scope=site&amp;db=nlebk&amp;db=nlabk&amp;AN=996601" TargetMode="External"/><Relationship Id="rId80" Type="http://schemas.openxmlformats.org/officeDocument/2006/relationships/hyperlink" Target="http://search.ebscohost.com/login.aspx?direct=true&amp;scope=site&amp;db=nlebk&amp;db=nlabk&amp;AN=1556220" TargetMode="External"/><Relationship Id="rId155" Type="http://schemas.openxmlformats.org/officeDocument/2006/relationships/hyperlink" Target="http://search.ebscohost.com/login.aspx?direct=true&amp;scope=site&amp;db=nlebk&amp;db=nlabk&amp;AN=1435630" TargetMode="External"/><Relationship Id="rId176" Type="http://schemas.openxmlformats.org/officeDocument/2006/relationships/hyperlink" Target="http://search.ebscohost.com/login.aspx?direct=true&amp;scope=site&amp;db=nlebk&amp;db=nlabk&amp;AN=1697451" TargetMode="External"/><Relationship Id="rId197" Type="http://schemas.openxmlformats.org/officeDocument/2006/relationships/hyperlink" Target="http://search.ebscohost.com/login.aspx?direct=true&amp;scope=site&amp;db=nlebk&amp;db=nlabk&amp;AN=606487" TargetMode="External"/><Relationship Id="rId341" Type="http://schemas.openxmlformats.org/officeDocument/2006/relationships/hyperlink" Target="https://doi.org/10.1017/CBO9781139381284" TargetMode="External"/><Relationship Id="rId362" Type="http://schemas.openxmlformats.org/officeDocument/2006/relationships/hyperlink" Target="https://ebookcentral.proquest.com/lib/cvut/detail.action?docID=993633" TargetMode="External"/><Relationship Id="rId201" Type="http://schemas.openxmlformats.org/officeDocument/2006/relationships/hyperlink" Target="http://search.ebscohost.com/login.aspx?direct=true&amp;scope=site&amp;db=nlebk&amp;db=nlabk&amp;AN=815398" TargetMode="External"/><Relationship Id="rId222" Type="http://schemas.openxmlformats.org/officeDocument/2006/relationships/hyperlink" Target="http://search.ebscohost.com/login.aspx?direct=true&amp;scope=site&amp;db=nlebk&amp;db=nlabk&amp;AN=1806743" TargetMode="External"/><Relationship Id="rId243" Type="http://schemas.openxmlformats.org/officeDocument/2006/relationships/hyperlink" Target="https://ebookcentral.proquest.com/lib/cvut/detail.action?docID=274064" TargetMode="External"/><Relationship Id="rId264" Type="http://schemas.openxmlformats.org/officeDocument/2006/relationships/hyperlink" Target="https://ebookcentral.proquest.com/lib/cvut/detail.action?docID=325563" TargetMode="External"/><Relationship Id="rId285" Type="http://schemas.openxmlformats.org/officeDocument/2006/relationships/hyperlink" Target="https://ebookcentral.proquest.com/lib/cvut/detail.action?docID=269999" TargetMode="External"/><Relationship Id="rId17" Type="http://schemas.openxmlformats.org/officeDocument/2006/relationships/hyperlink" Target="http://search.ebscohost.com/login.aspx?direct=true&amp;scope=site&amp;db=nlebk&amp;db=nlabk&amp;AN=988941" TargetMode="External"/><Relationship Id="rId38" Type="http://schemas.openxmlformats.org/officeDocument/2006/relationships/hyperlink" Target="http://search.ebscohost.com/login.aspx?direct=true&amp;scope=site&amp;db=nlebk&amp;db=nlabk&amp;AN=1194901" TargetMode="External"/><Relationship Id="rId59" Type="http://schemas.openxmlformats.org/officeDocument/2006/relationships/hyperlink" Target="http://search.ebscohost.com/login.aspx?direct=true&amp;scope=site&amp;db=nlebk&amp;db=nlabk&amp;AN=1257486" TargetMode="External"/><Relationship Id="rId103" Type="http://schemas.openxmlformats.org/officeDocument/2006/relationships/hyperlink" Target="http://search.ebscohost.com/login.aspx?direct=true&amp;scope=site&amp;db=nlebk&amp;db=nlabk&amp;AN=373856" TargetMode="External"/><Relationship Id="rId124" Type="http://schemas.openxmlformats.org/officeDocument/2006/relationships/hyperlink" Target="http://search.ebscohost.com/login.aspx?direct=true&amp;scope=site&amp;db=nlebk&amp;db=nlabk&amp;AN=806098" TargetMode="External"/><Relationship Id="rId310" Type="http://schemas.openxmlformats.org/officeDocument/2006/relationships/hyperlink" Target="http://search.ebscohost.com/login.aspx?direct=true&amp;scope=site&amp;db=nlebk&amp;db=nlabk&amp;AN=161638" TargetMode="External"/><Relationship Id="rId70" Type="http://schemas.openxmlformats.org/officeDocument/2006/relationships/hyperlink" Target="http://search.ebscohost.com/login.aspx?direct=true&amp;scope=site&amp;db=nlebk&amp;db=nlabk&amp;AN=1440567" TargetMode="External"/><Relationship Id="rId91" Type="http://schemas.openxmlformats.org/officeDocument/2006/relationships/hyperlink" Target="http://search.ebscohost.com/login.aspx?direct=true&amp;scope=site&amp;db=nlebk&amp;db=nlabk&amp;AN=1667046" TargetMode="External"/><Relationship Id="rId145" Type="http://schemas.openxmlformats.org/officeDocument/2006/relationships/hyperlink" Target="http://search.ebscohost.com/login.aspx?direct=true&amp;scope=site&amp;db=nlebk&amp;db=nlabk&amp;AN=1144981" TargetMode="External"/><Relationship Id="rId166" Type="http://schemas.openxmlformats.org/officeDocument/2006/relationships/hyperlink" Target="http://search.ebscohost.com/login.aspx?direct=true&amp;scope=site&amp;db=nlebk&amp;db=nlabk&amp;AN=1507866" TargetMode="External"/><Relationship Id="rId187" Type="http://schemas.openxmlformats.org/officeDocument/2006/relationships/hyperlink" Target="http://search.ebscohost.com/login.aspx?direct=true&amp;scope=site&amp;db=nlebk&amp;db=nlabk&amp;AN=457" TargetMode="External"/><Relationship Id="rId331" Type="http://schemas.openxmlformats.org/officeDocument/2006/relationships/hyperlink" Target="https://ebookcentral.proquest.com/lib/cvut/detail.action?docID=945471" TargetMode="External"/><Relationship Id="rId352" Type="http://schemas.openxmlformats.org/officeDocument/2006/relationships/hyperlink" Target="https://ebookcentral.proquest.com/lib/cvut/detail.action?docID=5148926" TargetMode="External"/><Relationship Id="rId373" Type="http://schemas.openxmlformats.org/officeDocument/2006/relationships/hyperlink" Target="https://www.taylorfrancis.com/books/9780429195679" TargetMode="External"/><Relationship Id="rId1" Type="http://schemas.openxmlformats.org/officeDocument/2006/relationships/hyperlink" Target="http://search.ebscohost.com/login.aspx?direct=true&amp;scope=site&amp;db=nlebk&amp;db=nlabk&amp;AN=862163" TargetMode="External"/><Relationship Id="rId212" Type="http://schemas.openxmlformats.org/officeDocument/2006/relationships/hyperlink" Target="http://search.ebscohost.com/login.aspx?direct=true&amp;scope=site&amp;db=nlebk&amp;db=nlabk&amp;AN=1247189" TargetMode="External"/><Relationship Id="rId233" Type="http://schemas.openxmlformats.org/officeDocument/2006/relationships/hyperlink" Target="https://ebookcentral.proquest.com/lib/cvut/detail.action?docID=1756995" TargetMode="External"/><Relationship Id="rId254" Type="http://schemas.openxmlformats.org/officeDocument/2006/relationships/hyperlink" Target="https://ebookcentral.proquest.com/lib/cvut/detail.action?docID=181106" TargetMode="External"/><Relationship Id="rId28" Type="http://schemas.openxmlformats.org/officeDocument/2006/relationships/hyperlink" Target="http://search.ebscohost.com/login.aspx?direct=true&amp;scope=site&amp;db=nlebk&amp;db=nlabk&amp;AN=992790" TargetMode="External"/><Relationship Id="rId49" Type="http://schemas.openxmlformats.org/officeDocument/2006/relationships/hyperlink" Target="http://search.ebscohost.com/login.aspx?direct=true&amp;scope=site&amp;db=nlebk&amp;db=nlabk&amp;AN=1257471" TargetMode="External"/><Relationship Id="rId114" Type="http://schemas.openxmlformats.org/officeDocument/2006/relationships/hyperlink" Target="http://search.ebscohost.com/login.aspx?direct=true&amp;scope=site&amp;db=nlebk&amp;db=nlabk&amp;AN=566384" TargetMode="External"/><Relationship Id="rId275" Type="http://schemas.openxmlformats.org/officeDocument/2006/relationships/hyperlink" Target="https://ebookcentral.proquest.com/lib/cvut/detail.action?docID=4454225" TargetMode="External"/><Relationship Id="rId296" Type="http://schemas.openxmlformats.org/officeDocument/2006/relationships/hyperlink" Target="https://ebookcentral.proquest.com/lib/cvut/detail.action?docID=5185776" TargetMode="External"/><Relationship Id="rId300" Type="http://schemas.openxmlformats.org/officeDocument/2006/relationships/hyperlink" Target="https://ebookcentral.proquest.com/lib/cvut/detail.action?docID=284441" TargetMode="External"/><Relationship Id="rId60" Type="http://schemas.openxmlformats.org/officeDocument/2006/relationships/hyperlink" Target="http://search.ebscohost.com/login.aspx?direct=true&amp;scope=site&amp;db=nlebk&amp;db=nlabk&amp;AN=1257488" TargetMode="External"/><Relationship Id="rId81" Type="http://schemas.openxmlformats.org/officeDocument/2006/relationships/hyperlink" Target="http://search.ebscohost.com/login.aspx?direct=true&amp;scope=site&amp;db=nlebk&amp;db=nlabk&amp;AN=1621526" TargetMode="External"/><Relationship Id="rId135" Type="http://schemas.openxmlformats.org/officeDocument/2006/relationships/hyperlink" Target="http://search.ebscohost.com/login.aspx?direct=true&amp;scope=site&amp;db=nlebk&amp;db=nlabk&amp;AN=976868" TargetMode="External"/><Relationship Id="rId156" Type="http://schemas.openxmlformats.org/officeDocument/2006/relationships/hyperlink" Target="http://search.ebscohost.com/login.aspx?direct=true&amp;scope=site&amp;db=nlebk&amp;db=nlabk&amp;AN=1449637" TargetMode="External"/><Relationship Id="rId177" Type="http://schemas.openxmlformats.org/officeDocument/2006/relationships/hyperlink" Target="http://search.ebscohost.com/login.aspx?direct=true&amp;scope=site&amp;db=nlebk&amp;db=nlabk&amp;AN=1728048" TargetMode="External"/><Relationship Id="rId198" Type="http://schemas.openxmlformats.org/officeDocument/2006/relationships/hyperlink" Target="http://search.ebscohost.com/login.aspx?direct=true&amp;scope=site&amp;db=nlebk&amp;db=nlabk&amp;AN=653234" TargetMode="External"/><Relationship Id="rId321" Type="http://schemas.openxmlformats.org/officeDocument/2006/relationships/hyperlink" Target="http://search.ebscohost.com/login.aspx?direct=true&amp;scope=site&amp;db=nlebk&amp;db=nlabk&amp;AN=1121789" TargetMode="External"/><Relationship Id="rId342" Type="http://schemas.openxmlformats.org/officeDocument/2006/relationships/hyperlink" Target="https://doi.org/10.1017/CBO9781139872041" TargetMode="External"/><Relationship Id="rId363" Type="http://schemas.openxmlformats.org/officeDocument/2006/relationships/hyperlink" Target="https://ebookcentral.proquest.com/lib/cvut/detail.action?docID=1783888" TargetMode="External"/><Relationship Id="rId202" Type="http://schemas.openxmlformats.org/officeDocument/2006/relationships/hyperlink" Target="http://search.ebscohost.com/login.aspx?direct=true&amp;scope=site&amp;db=nlebk&amp;db=nlabk&amp;AN=918863" TargetMode="External"/><Relationship Id="rId223" Type="http://schemas.openxmlformats.org/officeDocument/2006/relationships/hyperlink" Target="http://search.ebscohost.com/login.aspx?direct=true&amp;scope=site&amp;db=nlebk&amp;db=nlabk&amp;AN=1816160" TargetMode="External"/><Relationship Id="rId244" Type="http://schemas.openxmlformats.org/officeDocument/2006/relationships/hyperlink" Target="https://ebookcentral.proquest.com/lib/cvut/detail.action?docID=4764033" TargetMode="External"/><Relationship Id="rId18" Type="http://schemas.openxmlformats.org/officeDocument/2006/relationships/hyperlink" Target="http://search.ebscohost.com/login.aspx?direct=true&amp;scope=site&amp;db=nlebk&amp;db=nlabk&amp;AN=988947" TargetMode="External"/><Relationship Id="rId39" Type="http://schemas.openxmlformats.org/officeDocument/2006/relationships/hyperlink" Target="http://search.ebscohost.com/login.aspx?direct=true&amp;scope=site&amp;db=nlebk&amp;db=nlabk&amp;AN=1194902" TargetMode="External"/><Relationship Id="rId265" Type="http://schemas.openxmlformats.org/officeDocument/2006/relationships/hyperlink" Target="https://ebookcentral.proquest.com/lib/cvut/detail.action?docID=4835211" TargetMode="External"/><Relationship Id="rId286" Type="http://schemas.openxmlformats.org/officeDocument/2006/relationships/hyperlink" Target="https://ebookcentral.proquest.com/lib/cvut/detail.action?docID=1783327" TargetMode="External"/><Relationship Id="rId50" Type="http://schemas.openxmlformats.org/officeDocument/2006/relationships/hyperlink" Target="http://search.ebscohost.com/login.aspx?direct=true&amp;scope=site&amp;db=nlebk&amp;db=nlabk&amp;AN=1257472" TargetMode="External"/><Relationship Id="rId104" Type="http://schemas.openxmlformats.org/officeDocument/2006/relationships/hyperlink" Target="http://search.ebscohost.com/login.aspx?direct=true&amp;scope=site&amp;db=nlebk&amp;db=nlabk&amp;AN=375106" TargetMode="External"/><Relationship Id="rId125" Type="http://schemas.openxmlformats.org/officeDocument/2006/relationships/hyperlink" Target="http://search.ebscohost.com/login.aspx?direct=true&amp;scope=site&amp;db=nlebk&amp;db=nlabk&amp;AN=816855" TargetMode="External"/><Relationship Id="rId146" Type="http://schemas.openxmlformats.org/officeDocument/2006/relationships/hyperlink" Target="http://search.ebscohost.com/login.aspx?direct=true&amp;scope=site&amp;db=nlebk&amp;db=nlabk&amp;AN=1151453" TargetMode="External"/><Relationship Id="rId167" Type="http://schemas.openxmlformats.org/officeDocument/2006/relationships/hyperlink" Target="http://search.ebscohost.com/login.aspx?direct=true&amp;scope=site&amp;db=nlebk&amp;db=nlabk&amp;AN=1527810" TargetMode="External"/><Relationship Id="rId188" Type="http://schemas.openxmlformats.org/officeDocument/2006/relationships/hyperlink" Target="http://search.ebscohost.com/login.aspx?direct=true&amp;scope=site&amp;db=nlebk&amp;db=nlabk&amp;AN=1433" TargetMode="External"/><Relationship Id="rId311" Type="http://schemas.openxmlformats.org/officeDocument/2006/relationships/hyperlink" Target="http://search.ebscohost.com/login.aspx?direct=true&amp;scope=site&amp;db=nlebk&amp;db=nlabk&amp;AN=209505" TargetMode="External"/><Relationship Id="rId332" Type="http://schemas.openxmlformats.org/officeDocument/2006/relationships/hyperlink" Target="https://ebookcentral.proquest.com/lib/cvut/detail.action?docID=4461950" TargetMode="External"/><Relationship Id="rId353" Type="http://schemas.openxmlformats.org/officeDocument/2006/relationships/hyperlink" Target="http://search.ebscohost.com/login.aspx?direct=true&amp;scope=site&amp;db=nlebk&amp;db=nlabk&amp;AN=543763" TargetMode="External"/><Relationship Id="rId374" Type="http://schemas.openxmlformats.org/officeDocument/2006/relationships/hyperlink" Target="https://www.worldscientific.com/worldscibooks/10.1142/7318" TargetMode="External"/><Relationship Id="rId71" Type="http://schemas.openxmlformats.org/officeDocument/2006/relationships/hyperlink" Target="http://search.ebscohost.com/login.aspx?direct=true&amp;scope=site&amp;db=nlebk&amp;db=nlabk&amp;AN=1440568" TargetMode="External"/><Relationship Id="rId92" Type="http://schemas.openxmlformats.org/officeDocument/2006/relationships/hyperlink" Target="http://search.ebscohost.com/login.aspx?direct=true&amp;scope=site&amp;db=nlebk&amp;db=nlabk&amp;AN=150807" TargetMode="External"/><Relationship Id="rId213" Type="http://schemas.openxmlformats.org/officeDocument/2006/relationships/hyperlink" Target="http://search.ebscohost.com/login.aspx?direct=true&amp;scope=site&amp;db=nlebk&amp;db=nlabk&amp;AN=1422603" TargetMode="External"/><Relationship Id="rId234" Type="http://schemas.openxmlformats.org/officeDocument/2006/relationships/hyperlink" Target="https://ebookcentral.proquest.com/lib/cvut/detail.action?docID=4448074" TargetMode="External"/><Relationship Id="rId2" Type="http://schemas.openxmlformats.org/officeDocument/2006/relationships/hyperlink" Target="http://search.ebscohost.com/login.aspx?direct=true&amp;scope=site&amp;db=nlebk&amp;db=nlabk&amp;AN=862166" TargetMode="External"/><Relationship Id="rId29" Type="http://schemas.openxmlformats.org/officeDocument/2006/relationships/hyperlink" Target="http://search.ebscohost.com/login.aspx?direct=true&amp;scope=site&amp;db=nlebk&amp;db=nlabk&amp;AN=1043858" TargetMode="External"/><Relationship Id="rId255" Type="http://schemas.openxmlformats.org/officeDocument/2006/relationships/hyperlink" Target="https://ebookcentral.proquest.com/lib/cvut/detail.action?docID=181144" TargetMode="External"/><Relationship Id="rId276" Type="http://schemas.openxmlformats.org/officeDocument/2006/relationships/hyperlink" Target="https://ebookcentral.proquest.com/lib/cvut/detail.action?docID=2033264" TargetMode="External"/><Relationship Id="rId297" Type="http://schemas.openxmlformats.org/officeDocument/2006/relationships/hyperlink" Target="https://ebookcentral.proquest.com/lib/cvut/detail.action?docID=4930707" TargetMode="External"/><Relationship Id="rId40" Type="http://schemas.openxmlformats.org/officeDocument/2006/relationships/hyperlink" Target="http://search.ebscohost.com/login.aspx?direct=true&amp;scope=site&amp;db=nlebk&amp;db=nlabk&amp;AN=1194927" TargetMode="External"/><Relationship Id="rId115" Type="http://schemas.openxmlformats.org/officeDocument/2006/relationships/hyperlink" Target="http://search.ebscohost.com/login.aspx?direct=true&amp;scope=site&amp;db=nlebk&amp;db=nlabk&amp;AN=603100" TargetMode="External"/><Relationship Id="rId136" Type="http://schemas.openxmlformats.org/officeDocument/2006/relationships/hyperlink" Target="http://search.ebscohost.com/login.aspx?direct=true&amp;scope=site&amp;db=nlebk&amp;db=nlabk&amp;AN=988359" TargetMode="External"/><Relationship Id="rId157" Type="http://schemas.openxmlformats.org/officeDocument/2006/relationships/hyperlink" Target="http://search.ebscohost.com/login.aspx?direct=true&amp;scope=site&amp;db=nlebk&amp;db=nlabk&amp;AN=1463461" TargetMode="External"/><Relationship Id="rId178" Type="http://schemas.openxmlformats.org/officeDocument/2006/relationships/hyperlink" Target="http://search.ebscohost.com/login.aspx?direct=true&amp;scope=site&amp;db=nlebk&amp;db=nlabk&amp;AN=1728732" TargetMode="External"/><Relationship Id="rId301" Type="http://schemas.openxmlformats.org/officeDocument/2006/relationships/hyperlink" Target="https://ebookcentral.proquest.com/lib/cvut/detail.action?docID=3091682" TargetMode="External"/><Relationship Id="rId322" Type="http://schemas.openxmlformats.org/officeDocument/2006/relationships/hyperlink" Target="http://search.ebscohost.com/login.aspx?direct=true&amp;scope=site&amp;db=nlebk&amp;db=nlabk&amp;AN=1499840" TargetMode="External"/><Relationship Id="rId343" Type="http://schemas.openxmlformats.org/officeDocument/2006/relationships/hyperlink" Target="https://doi.org/10.1017/CBO9781139924146" TargetMode="External"/><Relationship Id="rId364" Type="http://schemas.openxmlformats.org/officeDocument/2006/relationships/hyperlink" Target="https://ebookcentral.proquest.com/lib/cvut/detail.action?docID=1982609" TargetMode="External"/><Relationship Id="rId61" Type="http://schemas.openxmlformats.org/officeDocument/2006/relationships/hyperlink" Target="http://search.ebscohost.com/login.aspx?direct=true&amp;scope=site&amp;db=nlebk&amp;db=nlabk&amp;AN=1338008" TargetMode="External"/><Relationship Id="rId82" Type="http://schemas.openxmlformats.org/officeDocument/2006/relationships/hyperlink" Target="http://search.ebscohost.com/login.aspx?direct=true&amp;scope=site&amp;db=nlebk&amp;db=nlabk&amp;AN=1638770" TargetMode="External"/><Relationship Id="rId199" Type="http://schemas.openxmlformats.org/officeDocument/2006/relationships/hyperlink" Target="http://search.ebscohost.com/login.aspx?direct=true&amp;scope=site&amp;db=nlebk&amp;db=nlabk&amp;AN=689126" TargetMode="External"/><Relationship Id="rId203" Type="http://schemas.openxmlformats.org/officeDocument/2006/relationships/hyperlink" Target="http://search.ebscohost.com/login.aspx?direct=true&amp;scope=site&amp;db=nlebk&amp;db=nlabk&amp;AN=966843" TargetMode="External"/><Relationship Id="rId19" Type="http://schemas.openxmlformats.org/officeDocument/2006/relationships/hyperlink" Target="http://search.ebscohost.com/login.aspx?direct=true&amp;scope=site&amp;db=nlebk&amp;db=nlabk&amp;AN=992700" TargetMode="External"/><Relationship Id="rId224" Type="http://schemas.openxmlformats.org/officeDocument/2006/relationships/hyperlink" Target="http://search.ebscohost.com/login.aspx?direct=true&amp;scope=site&amp;db=nlebk&amp;db=nlabk&amp;AN=1822059" TargetMode="External"/><Relationship Id="rId245" Type="http://schemas.openxmlformats.org/officeDocument/2006/relationships/hyperlink" Target="https://ebookcentral.proquest.com/lib/cvut/detail.action?docID=4825175" TargetMode="External"/><Relationship Id="rId266" Type="http://schemas.openxmlformats.org/officeDocument/2006/relationships/hyperlink" Target="https://ebookcentral.proquest.com/lib/cvut/detail.action?docID=1662984" TargetMode="External"/><Relationship Id="rId287" Type="http://schemas.openxmlformats.org/officeDocument/2006/relationships/hyperlink" Target="https://ebookcentral.proquest.com/lib/cvut/detail.action?docID=5333088" TargetMode="External"/><Relationship Id="rId30" Type="http://schemas.openxmlformats.org/officeDocument/2006/relationships/hyperlink" Target="http://search.ebscohost.com/login.aspx?direct=true&amp;scope=site&amp;db=nlebk&amp;db=nlabk&amp;AN=1043859" TargetMode="External"/><Relationship Id="rId105" Type="http://schemas.openxmlformats.org/officeDocument/2006/relationships/hyperlink" Target="http://search.ebscohost.com/login.aspx?direct=true&amp;scope=site&amp;db=nlebk&amp;db=nlabk&amp;AN=390441" TargetMode="External"/><Relationship Id="rId126" Type="http://schemas.openxmlformats.org/officeDocument/2006/relationships/hyperlink" Target="http://search.ebscohost.com/login.aspx?direct=true&amp;scope=site&amp;db=nlebk&amp;db=nlabk&amp;AN=846213" TargetMode="External"/><Relationship Id="rId147" Type="http://schemas.openxmlformats.org/officeDocument/2006/relationships/hyperlink" Target="http://search.ebscohost.com/login.aspx?direct=true&amp;scope=site&amp;db=nlebk&amp;db=nlabk&amp;AN=1158797" TargetMode="External"/><Relationship Id="rId168" Type="http://schemas.openxmlformats.org/officeDocument/2006/relationships/hyperlink" Target="http://search.ebscohost.com/login.aspx?direct=true&amp;scope=site&amp;db=nlebk&amp;db=nlabk&amp;AN=1544002" TargetMode="External"/><Relationship Id="rId312" Type="http://schemas.openxmlformats.org/officeDocument/2006/relationships/hyperlink" Target="http://search.ebscohost.com/login.aspx?direct=true&amp;scope=site&amp;db=nlebk&amp;db=nlabk&amp;AN=326300" TargetMode="External"/><Relationship Id="rId333" Type="http://schemas.openxmlformats.org/officeDocument/2006/relationships/hyperlink" Target="https://ebookcentral.proquest.com/lib/cvut/detail.action?docID=661620" TargetMode="External"/><Relationship Id="rId354" Type="http://schemas.openxmlformats.org/officeDocument/2006/relationships/hyperlink" Target="http://search.ebscohost.com/login.aspx?direct=true&amp;scope=site&amp;db=nlebk&amp;db=nlabk&amp;AN=592646" TargetMode="External"/><Relationship Id="rId51" Type="http://schemas.openxmlformats.org/officeDocument/2006/relationships/hyperlink" Target="http://search.ebscohost.com/login.aspx?direct=true&amp;scope=site&amp;db=nlebk&amp;db=nlabk&amp;AN=1257474" TargetMode="External"/><Relationship Id="rId72" Type="http://schemas.openxmlformats.org/officeDocument/2006/relationships/hyperlink" Target="http://search.ebscohost.com/login.aspx?direct=true&amp;scope=site&amp;db=nlebk&amp;db=nlabk&amp;AN=1442742" TargetMode="External"/><Relationship Id="rId93" Type="http://schemas.openxmlformats.org/officeDocument/2006/relationships/hyperlink" Target="http://search.ebscohost.com/login.aspx?direct=true&amp;scope=site&amp;db=nlebk&amp;db=nlabk&amp;AN=183108" TargetMode="External"/><Relationship Id="rId189" Type="http://schemas.openxmlformats.org/officeDocument/2006/relationships/hyperlink" Target="http://search.ebscohost.com/login.aspx?direct=true&amp;scope=site&amp;db=nlebk&amp;db=nlabk&amp;AN=39960" TargetMode="External"/><Relationship Id="rId375" Type="http://schemas.openxmlformats.org/officeDocument/2006/relationships/printerSettings" Target="../printerSettings/printerSettings1.bin"/><Relationship Id="rId3" Type="http://schemas.openxmlformats.org/officeDocument/2006/relationships/hyperlink" Target="http://search.ebscohost.com/login.aspx?direct=true&amp;scope=site&amp;db=nlebk&amp;db=nlabk&amp;AN=881010" TargetMode="External"/><Relationship Id="rId214" Type="http://schemas.openxmlformats.org/officeDocument/2006/relationships/hyperlink" Target="http://search.ebscohost.com/login.aspx?direct=true&amp;scope=site&amp;db=nlebk&amp;db=nlabk&amp;AN=1442633" TargetMode="External"/><Relationship Id="rId235" Type="http://schemas.openxmlformats.org/officeDocument/2006/relationships/hyperlink" Target="https://ebookcentral.proquest.com/lib/cvut/detail.action?docID=288864" TargetMode="External"/><Relationship Id="rId256" Type="http://schemas.openxmlformats.org/officeDocument/2006/relationships/hyperlink" Target="https://ebookcentral.proquest.com/lib/cvut/detail.action?docID=4913747" TargetMode="External"/><Relationship Id="rId277" Type="http://schemas.openxmlformats.org/officeDocument/2006/relationships/hyperlink" Target="https://ebookcentral.proquest.com/lib/cvut/detail.action?docID=2032974" TargetMode="External"/><Relationship Id="rId298" Type="http://schemas.openxmlformats.org/officeDocument/2006/relationships/hyperlink" Target="https://ebookcentral.proquest.com/lib/cvut/detail.action?docID=5155739" TargetMode="External"/><Relationship Id="rId116" Type="http://schemas.openxmlformats.org/officeDocument/2006/relationships/hyperlink" Target="http://search.ebscohost.com/login.aspx?direct=true&amp;scope=site&amp;db=nlebk&amp;db=nlabk&amp;AN=606785" TargetMode="External"/><Relationship Id="rId137" Type="http://schemas.openxmlformats.org/officeDocument/2006/relationships/hyperlink" Target="http://search.ebscohost.com/login.aspx?direct=true&amp;scope=site&amp;db=nlebk&amp;db=nlabk&amp;AN=995867" TargetMode="External"/><Relationship Id="rId158" Type="http://schemas.openxmlformats.org/officeDocument/2006/relationships/hyperlink" Target="http://search.ebscohost.com/login.aspx?direct=true&amp;scope=site&amp;db=nlebk&amp;db=nlabk&amp;AN=1466943" TargetMode="External"/><Relationship Id="rId302" Type="http://schemas.openxmlformats.org/officeDocument/2006/relationships/hyperlink" Target="https://ebookcentral.proquest.com/lib/cvut/detail.action?docID=4659303" TargetMode="External"/><Relationship Id="rId323" Type="http://schemas.openxmlformats.org/officeDocument/2006/relationships/hyperlink" Target="http://search.ebscohost.com/login.aspx?direct=true&amp;scope=site&amp;db=nlebk&amp;db=nlabk&amp;AN=1521291" TargetMode="External"/><Relationship Id="rId344" Type="http://schemas.openxmlformats.org/officeDocument/2006/relationships/hyperlink" Target="https://doi.org/10.1017/CBO9781139924153" TargetMode="External"/><Relationship Id="rId20" Type="http://schemas.openxmlformats.org/officeDocument/2006/relationships/hyperlink" Target="http://search.ebscohost.com/login.aspx?direct=true&amp;scope=site&amp;db=nlebk&amp;db=nlabk&amp;AN=992708" TargetMode="External"/><Relationship Id="rId41" Type="http://schemas.openxmlformats.org/officeDocument/2006/relationships/hyperlink" Target="http://search.ebscohost.com/login.aspx?direct=true&amp;scope=site&amp;db=nlebk&amp;db=nlabk&amp;AN=1194928" TargetMode="External"/><Relationship Id="rId62" Type="http://schemas.openxmlformats.org/officeDocument/2006/relationships/hyperlink" Target="http://search.ebscohost.com/login.aspx?direct=true&amp;scope=site&amp;db=nlebk&amp;db=nlabk&amp;AN=1368052" TargetMode="External"/><Relationship Id="rId83" Type="http://schemas.openxmlformats.org/officeDocument/2006/relationships/hyperlink" Target="http://search.ebscohost.com/login.aspx?direct=true&amp;scope=site&amp;db=nlebk&amp;db=nlabk&amp;AN=1639875" TargetMode="External"/><Relationship Id="rId179" Type="http://schemas.openxmlformats.org/officeDocument/2006/relationships/hyperlink" Target="http://search.ebscohost.com/login.aspx?direct=true&amp;scope=site&amp;db=nlebk&amp;db=nlabk&amp;AN=1763175" TargetMode="External"/><Relationship Id="rId365" Type="http://schemas.openxmlformats.org/officeDocument/2006/relationships/hyperlink" Target="https://ebookcentral.proquest.com/lib/cvut/detail.action?docID=4744388" TargetMode="External"/><Relationship Id="rId190" Type="http://schemas.openxmlformats.org/officeDocument/2006/relationships/hyperlink" Target="http://search.ebscohost.com/login.aspx?direct=true&amp;scope=site&amp;db=nlebk&amp;db=nlabk&amp;AN=116736" TargetMode="External"/><Relationship Id="rId204" Type="http://schemas.openxmlformats.org/officeDocument/2006/relationships/hyperlink" Target="http://search.ebscohost.com/login.aspx?direct=true&amp;scope=site&amp;db=nlebk&amp;db=nlabk&amp;AN=969246" TargetMode="External"/><Relationship Id="rId225" Type="http://schemas.openxmlformats.org/officeDocument/2006/relationships/hyperlink" Target="https://ebookcentral.proquest.com/lib/cvut/detail.action?docID=1872521" TargetMode="External"/><Relationship Id="rId246" Type="http://schemas.openxmlformats.org/officeDocument/2006/relationships/hyperlink" Target="https://ebookcentral.proquest.com/lib/cvut/detail.action?docID=5044997" TargetMode="External"/><Relationship Id="rId267" Type="http://schemas.openxmlformats.org/officeDocument/2006/relationships/hyperlink" Target="https://ebookcentral.proquest.com/lib/cvut/detail.action?docID=5042172" TargetMode="External"/><Relationship Id="rId288" Type="http://schemas.openxmlformats.org/officeDocument/2006/relationships/hyperlink" Target="https://ebookcentral.proquest.com/lib/cvut/detail.action?docID=4914174" TargetMode="External"/><Relationship Id="rId106" Type="http://schemas.openxmlformats.org/officeDocument/2006/relationships/hyperlink" Target="http://search.ebscohost.com/login.aspx?direct=true&amp;scope=site&amp;db=nlebk&amp;db=nlabk&amp;AN=405355" TargetMode="External"/><Relationship Id="rId127" Type="http://schemas.openxmlformats.org/officeDocument/2006/relationships/hyperlink" Target="http://search.ebscohost.com/login.aspx?direct=true&amp;scope=site&amp;db=nlebk&amp;db=nlabk&amp;AN=861951" TargetMode="External"/><Relationship Id="rId313" Type="http://schemas.openxmlformats.org/officeDocument/2006/relationships/hyperlink" Target="http://search.ebscohost.com/login.aspx?direct=true&amp;scope=site&amp;db=nlebk&amp;db=nlabk&amp;AN=373568" TargetMode="External"/><Relationship Id="rId10" Type="http://schemas.openxmlformats.org/officeDocument/2006/relationships/hyperlink" Target="http://search.ebscohost.com/login.aspx?direct=true&amp;scope=site&amp;db=nlebk&amp;db=nlabk&amp;AN=928650" TargetMode="External"/><Relationship Id="rId31" Type="http://schemas.openxmlformats.org/officeDocument/2006/relationships/hyperlink" Target="http://search.ebscohost.com/login.aspx?direct=true&amp;scope=site&amp;db=nlebk&amp;db=nlabk&amp;AN=1084581" TargetMode="External"/><Relationship Id="rId52" Type="http://schemas.openxmlformats.org/officeDocument/2006/relationships/hyperlink" Target="http://search.ebscohost.com/login.aspx?direct=true&amp;scope=site&amp;db=nlebk&amp;db=nlabk&amp;AN=1257475" TargetMode="External"/><Relationship Id="rId73" Type="http://schemas.openxmlformats.org/officeDocument/2006/relationships/hyperlink" Target="http://search.ebscohost.com/login.aspx?direct=true&amp;scope=site&amp;db=nlebk&amp;db=nlabk&amp;AN=1442743" TargetMode="External"/><Relationship Id="rId94" Type="http://schemas.openxmlformats.org/officeDocument/2006/relationships/hyperlink" Target="http://search.ebscohost.com/login.aspx?direct=true&amp;scope=site&amp;db=nlebk&amp;db=nlabk&amp;AN=206049" TargetMode="External"/><Relationship Id="rId148" Type="http://schemas.openxmlformats.org/officeDocument/2006/relationships/hyperlink" Target="http://search.ebscohost.com/login.aspx?direct=true&amp;scope=site&amp;db=nlebk&amp;db=nlabk&amp;AN=1164488" TargetMode="External"/><Relationship Id="rId169" Type="http://schemas.openxmlformats.org/officeDocument/2006/relationships/hyperlink" Target="http://search.ebscohost.com/login.aspx?direct=true&amp;scope=site&amp;db=nlebk&amp;db=nlabk&amp;AN=1564784" TargetMode="External"/><Relationship Id="rId334" Type="http://schemas.openxmlformats.org/officeDocument/2006/relationships/hyperlink" Target="https://ebookcentral.proquest.com/lib/cvut/detail.action?docID=763685" TargetMode="External"/><Relationship Id="rId355" Type="http://schemas.openxmlformats.org/officeDocument/2006/relationships/hyperlink" Target="http://search.ebscohost.com/login.aspx?direct=true&amp;scope=site&amp;db=nlebk&amp;db=nlabk&amp;AN=873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32" sqref="G532"/>
    </sheetView>
  </sheetViews>
  <sheetFormatPr defaultRowHeight="14.4" x14ac:dyDescent="0.3"/>
  <cols>
    <col min="1" max="1" width="50.5546875" style="4" customWidth="1"/>
    <col min="2" max="2" width="21.6640625" style="4" customWidth="1"/>
    <col min="3" max="3" width="15.88671875" style="5" bestFit="1" customWidth="1"/>
    <col min="4" max="4" width="16.77734375" style="6" bestFit="1" customWidth="1"/>
    <col min="5" max="5" width="21.6640625" style="4" customWidth="1"/>
    <col min="6" max="6" width="16.88671875" style="15" customWidth="1"/>
    <col min="7" max="7" width="10.88671875" style="15" customWidth="1"/>
    <col min="8" max="8" width="42.77734375" style="4" customWidth="1"/>
  </cols>
  <sheetData>
    <row r="1" spans="1:8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2" t="s">
        <v>5</v>
      </c>
      <c r="G1" s="2" t="s">
        <v>6</v>
      </c>
      <c r="H1" s="1" t="s">
        <v>7</v>
      </c>
    </row>
    <row r="2" spans="1:8" x14ac:dyDescent="0.3">
      <c r="A2" s="32" t="s">
        <v>623</v>
      </c>
      <c r="B2" s="32" t="s">
        <v>624</v>
      </c>
      <c r="C2" s="33" t="s">
        <v>625</v>
      </c>
      <c r="D2" s="6" t="s">
        <v>626</v>
      </c>
      <c r="E2" s="32" t="s">
        <v>627</v>
      </c>
      <c r="F2" s="35" t="s">
        <v>628</v>
      </c>
      <c r="G2" s="15" t="s">
        <v>629</v>
      </c>
      <c r="H2" s="13" t="s">
        <v>630</v>
      </c>
    </row>
    <row r="3" spans="1:8" x14ac:dyDescent="0.3">
      <c r="A3" s="4" t="s">
        <v>199</v>
      </c>
      <c r="B3" s="4" t="s">
        <v>200</v>
      </c>
      <c r="C3" s="14"/>
      <c r="D3" s="6" t="s">
        <v>201</v>
      </c>
      <c r="E3" s="4" t="s">
        <v>48</v>
      </c>
      <c r="F3" s="15">
        <v>2018</v>
      </c>
      <c r="G3" s="156" t="s">
        <v>11</v>
      </c>
      <c r="H3" s="76" t="s">
        <v>202</v>
      </c>
    </row>
    <row r="4" spans="1:8" x14ac:dyDescent="0.3">
      <c r="A4" s="104" t="s">
        <v>2224</v>
      </c>
      <c r="B4" t="s">
        <v>2225</v>
      </c>
      <c r="C4" t="s">
        <v>2226</v>
      </c>
      <c r="E4" s="97" t="s">
        <v>31</v>
      </c>
      <c r="F4" s="132">
        <v>2010</v>
      </c>
      <c r="G4" s="15" t="s">
        <v>11</v>
      </c>
      <c r="H4" s="77" t="s">
        <v>2227</v>
      </c>
    </row>
    <row r="5" spans="1:8" x14ac:dyDescent="0.3">
      <c r="A5" s="59" t="s">
        <v>2039</v>
      </c>
      <c r="B5" s="59" t="s">
        <v>2040</v>
      </c>
      <c r="C5" s="60">
        <v>9783035606324</v>
      </c>
      <c r="D5" s="60">
        <v>9783035610994</v>
      </c>
      <c r="E5" s="59" t="s">
        <v>1960</v>
      </c>
      <c r="F5" s="117">
        <v>43290</v>
      </c>
      <c r="G5" s="157" t="s">
        <v>11</v>
      </c>
      <c r="H5" s="62" t="s">
        <v>2041</v>
      </c>
    </row>
    <row r="6" spans="1:8" x14ac:dyDescent="0.3">
      <c r="A6" s="32" t="s">
        <v>631</v>
      </c>
      <c r="B6" s="32" t="s">
        <v>632</v>
      </c>
      <c r="C6" s="33" t="s">
        <v>633</v>
      </c>
      <c r="E6" s="32" t="s">
        <v>634</v>
      </c>
      <c r="F6" s="35" t="s">
        <v>635</v>
      </c>
      <c r="G6" s="15" t="s">
        <v>629</v>
      </c>
      <c r="H6" s="13" t="s">
        <v>636</v>
      </c>
    </row>
    <row r="7" spans="1:8" x14ac:dyDescent="0.3">
      <c r="A7" s="7" t="s">
        <v>637</v>
      </c>
      <c r="B7" s="7" t="s">
        <v>638</v>
      </c>
      <c r="C7" s="8" t="s">
        <v>639</v>
      </c>
      <c r="D7" s="6" t="s">
        <v>640</v>
      </c>
      <c r="E7" s="40" t="s">
        <v>641</v>
      </c>
      <c r="F7" s="118">
        <v>2011</v>
      </c>
      <c r="G7" s="15" t="s">
        <v>629</v>
      </c>
      <c r="H7" s="13" t="s">
        <v>642</v>
      </c>
    </row>
    <row r="8" spans="1:8" x14ac:dyDescent="0.3">
      <c r="A8" s="16" t="s">
        <v>2201</v>
      </c>
      <c r="B8" s="97" t="s">
        <v>2202</v>
      </c>
      <c r="C8" s="98" t="s">
        <v>2203</v>
      </c>
      <c r="E8" s="97" t="s">
        <v>2204</v>
      </c>
      <c r="F8" s="15">
        <v>2010</v>
      </c>
      <c r="G8" s="158" t="s">
        <v>11</v>
      </c>
      <c r="H8" s="77" t="s">
        <v>2205</v>
      </c>
    </row>
    <row r="9" spans="1:8" x14ac:dyDescent="0.3">
      <c r="A9" s="59" t="s">
        <v>2045</v>
      </c>
      <c r="B9" s="59" t="s">
        <v>2046</v>
      </c>
      <c r="C9" s="60">
        <v>9783034600811</v>
      </c>
      <c r="D9" s="60">
        <v>9783034603799</v>
      </c>
      <c r="E9" s="59" t="s">
        <v>1960</v>
      </c>
      <c r="F9" s="117">
        <v>40060</v>
      </c>
      <c r="G9" s="157" t="s">
        <v>11</v>
      </c>
      <c r="H9" s="62" t="s">
        <v>2047</v>
      </c>
    </row>
    <row r="10" spans="1:8" x14ac:dyDescent="0.3">
      <c r="A10" s="4" t="s">
        <v>8</v>
      </c>
      <c r="B10" s="4" t="s">
        <v>9</v>
      </c>
      <c r="C10" s="5" t="str">
        <f>"9780471735823"</f>
        <v>9780471735823</v>
      </c>
      <c r="D10" s="6" t="str">
        <f>"9780470069110"</f>
        <v>9780470069110</v>
      </c>
      <c r="E10" s="4" t="s">
        <v>10</v>
      </c>
      <c r="F10" s="119">
        <v>39150</v>
      </c>
      <c r="G10" s="159" t="s">
        <v>11</v>
      </c>
      <c r="H10" s="13" t="s">
        <v>12</v>
      </c>
    </row>
    <row r="11" spans="1:8" x14ac:dyDescent="0.3">
      <c r="A11" s="7" t="s">
        <v>643</v>
      </c>
      <c r="B11" s="7" t="s">
        <v>644</v>
      </c>
      <c r="C11" s="8" t="s">
        <v>645</v>
      </c>
      <c r="D11" s="6" t="s">
        <v>646</v>
      </c>
      <c r="E11" s="7" t="s">
        <v>237</v>
      </c>
      <c r="F11" s="18">
        <v>2017</v>
      </c>
      <c r="G11" s="15" t="s">
        <v>629</v>
      </c>
      <c r="H11" s="13" t="s">
        <v>647</v>
      </c>
    </row>
    <row r="12" spans="1:8" x14ac:dyDescent="0.3">
      <c r="A12" s="7" t="s">
        <v>648</v>
      </c>
      <c r="B12" s="32" t="s">
        <v>649</v>
      </c>
      <c r="C12" s="8" t="s">
        <v>650</v>
      </c>
      <c r="D12" s="6" t="s">
        <v>651</v>
      </c>
      <c r="E12" s="32" t="s">
        <v>31</v>
      </c>
      <c r="F12" s="18">
        <v>2014</v>
      </c>
      <c r="G12" s="15" t="s">
        <v>629</v>
      </c>
      <c r="H12" s="13" t="s">
        <v>652</v>
      </c>
    </row>
    <row r="13" spans="1:8" x14ac:dyDescent="0.3">
      <c r="A13" s="109" t="s">
        <v>2358</v>
      </c>
      <c r="B13" s="109" t="s">
        <v>2359</v>
      </c>
      <c r="C13" s="106" t="s">
        <v>2360</v>
      </c>
      <c r="D13" s="106" t="s">
        <v>2361</v>
      </c>
      <c r="E13" s="105" t="s">
        <v>2102</v>
      </c>
      <c r="F13" s="135">
        <v>43389</v>
      </c>
      <c r="G13" s="135" t="s">
        <v>11</v>
      </c>
      <c r="H13" s="110" t="s">
        <v>2362</v>
      </c>
    </row>
    <row r="14" spans="1:8" x14ac:dyDescent="0.3">
      <c r="A14" s="4" t="s">
        <v>203</v>
      </c>
      <c r="B14" s="7" t="s">
        <v>204</v>
      </c>
      <c r="C14" s="14"/>
      <c r="D14" s="6" t="s">
        <v>205</v>
      </c>
      <c r="E14" s="4" t="s">
        <v>48</v>
      </c>
      <c r="F14" s="15">
        <v>2017</v>
      </c>
      <c r="G14" s="156" t="s">
        <v>11</v>
      </c>
      <c r="H14" s="76" t="s">
        <v>206</v>
      </c>
    </row>
    <row r="15" spans="1:8" x14ac:dyDescent="0.3">
      <c r="A15" s="53" t="s">
        <v>1916</v>
      </c>
      <c r="B15" s="53" t="s">
        <v>1917</v>
      </c>
      <c r="C15" s="10"/>
      <c r="D15" s="41">
        <v>9783662110492</v>
      </c>
      <c r="E15" s="53" t="s">
        <v>31</v>
      </c>
      <c r="F15" s="120">
        <v>2013</v>
      </c>
      <c r="G15" s="118" t="s">
        <v>11</v>
      </c>
      <c r="H15" s="54" t="s">
        <v>1918</v>
      </c>
    </row>
    <row r="16" spans="1:8" x14ac:dyDescent="0.3">
      <c r="A16" s="9" t="s">
        <v>653</v>
      </c>
      <c r="B16" s="9" t="s">
        <v>654</v>
      </c>
      <c r="C16" s="10" t="s">
        <v>655</v>
      </c>
      <c r="D16" s="11" t="s">
        <v>656</v>
      </c>
      <c r="E16" s="9" t="s">
        <v>31</v>
      </c>
      <c r="F16" s="118">
        <v>2015</v>
      </c>
      <c r="G16" s="122" t="s">
        <v>629</v>
      </c>
      <c r="H16" s="76" t="s">
        <v>657</v>
      </c>
    </row>
    <row r="17" spans="1:8" x14ac:dyDescent="0.3">
      <c r="A17" s="12" t="s">
        <v>207</v>
      </c>
      <c r="B17" s="12" t="s">
        <v>208</v>
      </c>
      <c r="C17" s="14" t="s">
        <v>209</v>
      </c>
      <c r="D17" s="11" t="s">
        <v>210</v>
      </c>
      <c r="E17" s="12" t="s">
        <v>211</v>
      </c>
      <c r="F17" s="17">
        <v>40518</v>
      </c>
      <c r="G17" s="122" t="s">
        <v>11</v>
      </c>
      <c r="H17" s="76" t="s">
        <v>212</v>
      </c>
    </row>
    <row r="18" spans="1:8" x14ac:dyDescent="0.3">
      <c r="A18" s="12" t="s">
        <v>213</v>
      </c>
      <c r="B18" s="12" t="s">
        <v>214</v>
      </c>
      <c r="C18" s="14" t="s">
        <v>215</v>
      </c>
      <c r="D18" s="11" t="s">
        <v>216</v>
      </c>
      <c r="E18" s="12" t="s">
        <v>211</v>
      </c>
      <c r="F18" s="17">
        <v>41256</v>
      </c>
      <c r="G18" s="122" t="s">
        <v>11</v>
      </c>
      <c r="H18" s="76" t="s">
        <v>217</v>
      </c>
    </row>
    <row r="19" spans="1:8" x14ac:dyDescent="0.3">
      <c r="A19" s="12" t="s">
        <v>218</v>
      </c>
      <c r="B19" s="12" t="s">
        <v>219</v>
      </c>
      <c r="C19" s="14" t="s">
        <v>220</v>
      </c>
      <c r="D19" s="11" t="s">
        <v>221</v>
      </c>
      <c r="E19" s="12" t="s">
        <v>52</v>
      </c>
      <c r="F19" s="17">
        <v>42459</v>
      </c>
      <c r="G19" s="122" t="s">
        <v>19</v>
      </c>
      <c r="H19" s="76" t="s">
        <v>222</v>
      </c>
    </row>
    <row r="20" spans="1:8" x14ac:dyDescent="0.3">
      <c r="A20" s="7" t="s">
        <v>658</v>
      </c>
      <c r="B20" s="7" t="s">
        <v>659</v>
      </c>
      <c r="C20" s="8" t="s">
        <v>660</v>
      </c>
      <c r="D20" s="6" t="s">
        <v>661</v>
      </c>
      <c r="E20" s="9" t="s">
        <v>662</v>
      </c>
      <c r="F20" s="118">
        <v>2017</v>
      </c>
      <c r="G20" s="15" t="s">
        <v>629</v>
      </c>
      <c r="H20" s="13" t="s">
        <v>663</v>
      </c>
    </row>
    <row r="21" spans="1:8" x14ac:dyDescent="0.3">
      <c r="A21" s="20" t="s">
        <v>612</v>
      </c>
      <c r="B21" s="20" t="s">
        <v>613</v>
      </c>
      <c r="C21" s="45" t="s">
        <v>614</v>
      </c>
      <c r="D21" s="6" t="s">
        <v>615</v>
      </c>
      <c r="E21" s="7" t="s">
        <v>616</v>
      </c>
      <c r="F21" s="18">
        <v>2013</v>
      </c>
      <c r="G21" s="15" t="s">
        <v>11</v>
      </c>
      <c r="H21" s="13" t="s">
        <v>617</v>
      </c>
    </row>
    <row r="22" spans="1:8" x14ac:dyDescent="0.3">
      <c r="A22" s="7" t="s">
        <v>664</v>
      </c>
      <c r="B22" s="9" t="s">
        <v>665</v>
      </c>
      <c r="C22" s="8" t="s">
        <v>666</v>
      </c>
      <c r="D22" s="6" t="s">
        <v>667</v>
      </c>
      <c r="E22" s="9" t="s">
        <v>668</v>
      </c>
      <c r="F22" s="118">
        <v>2013</v>
      </c>
      <c r="G22" s="15" t="s">
        <v>629</v>
      </c>
      <c r="H22" s="13" t="s">
        <v>669</v>
      </c>
    </row>
    <row r="23" spans="1:8" x14ac:dyDescent="0.3">
      <c r="A23" s="7" t="s">
        <v>670</v>
      </c>
      <c r="B23" s="9" t="s">
        <v>671</v>
      </c>
      <c r="C23" s="8" t="s">
        <v>672</v>
      </c>
      <c r="D23" s="6" t="s">
        <v>673</v>
      </c>
      <c r="E23" s="9" t="s">
        <v>167</v>
      </c>
      <c r="F23" s="118">
        <v>2009</v>
      </c>
      <c r="G23" s="15" t="s">
        <v>674</v>
      </c>
      <c r="H23" s="13" t="s">
        <v>675</v>
      </c>
    </row>
    <row r="24" spans="1:8" x14ac:dyDescent="0.3">
      <c r="A24" s="114" t="s">
        <v>2425</v>
      </c>
      <c r="B24" s="114" t="s">
        <v>2426</v>
      </c>
      <c r="C24" s="114" t="s">
        <v>2427</v>
      </c>
      <c r="D24" s="114" t="s">
        <v>2428</v>
      </c>
      <c r="E24" s="105" t="s">
        <v>2102</v>
      </c>
      <c r="F24" s="136">
        <v>43571</v>
      </c>
      <c r="G24" s="135" t="s">
        <v>11</v>
      </c>
      <c r="H24" s="110" t="s">
        <v>2429</v>
      </c>
    </row>
    <row r="25" spans="1:8" x14ac:dyDescent="0.3">
      <c r="A25" s="4" t="s">
        <v>676</v>
      </c>
      <c r="B25" s="9" t="s">
        <v>677</v>
      </c>
      <c r="C25" s="5" t="s">
        <v>678</v>
      </c>
      <c r="D25" s="6" t="s">
        <v>679</v>
      </c>
      <c r="E25" s="9" t="s">
        <v>167</v>
      </c>
      <c r="F25" s="118">
        <v>2011</v>
      </c>
      <c r="G25" s="15" t="s">
        <v>674</v>
      </c>
      <c r="H25" s="13" t="s">
        <v>680</v>
      </c>
    </row>
    <row r="26" spans="1:8" x14ac:dyDescent="0.3">
      <c r="A26" s="12" t="s">
        <v>681</v>
      </c>
      <c r="B26" s="9" t="s">
        <v>682</v>
      </c>
      <c r="C26" s="29" t="s">
        <v>683</v>
      </c>
      <c r="D26" s="30" t="s">
        <v>684</v>
      </c>
      <c r="E26" s="9" t="s">
        <v>167</v>
      </c>
      <c r="F26" s="18">
        <v>2018</v>
      </c>
      <c r="G26" s="18" t="s">
        <v>19</v>
      </c>
      <c r="H26" s="13" t="s">
        <v>685</v>
      </c>
    </row>
    <row r="27" spans="1:8" x14ac:dyDescent="0.3">
      <c r="A27" s="4" t="s">
        <v>13</v>
      </c>
      <c r="B27" s="4" t="s">
        <v>14</v>
      </c>
      <c r="C27" s="5" t="str">
        <f>"9780470398555"</f>
        <v>9780470398555</v>
      </c>
      <c r="D27" s="6" t="str">
        <f>"9781118005293"</f>
        <v>9781118005293</v>
      </c>
      <c r="E27" s="4" t="s">
        <v>10</v>
      </c>
      <c r="F27" s="119">
        <v>40639</v>
      </c>
      <c r="G27" s="159" t="s">
        <v>11</v>
      </c>
      <c r="H27" s="13" t="s">
        <v>15</v>
      </c>
    </row>
    <row r="28" spans="1:8" x14ac:dyDescent="0.3">
      <c r="A28" s="4" t="s">
        <v>16</v>
      </c>
      <c r="B28" s="4" t="s">
        <v>17</v>
      </c>
      <c r="C28" s="5" t="str">
        <f>""</f>
        <v/>
      </c>
      <c r="D28" s="6" t="str">
        <f>"9781619542112"</f>
        <v>9781619542112</v>
      </c>
      <c r="E28" s="4" t="s">
        <v>18</v>
      </c>
      <c r="F28" s="119">
        <v>42290</v>
      </c>
      <c r="G28" s="159" t="s">
        <v>19</v>
      </c>
      <c r="H28" s="13" t="s">
        <v>20</v>
      </c>
    </row>
    <row r="29" spans="1:8" x14ac:dyDescent="0.3">
      <c r="A29" s="109" t="s">
        <v>2328</v>
      </c>
      <c r="B29" s="109" t="s">
        <v>2329</v>
      </c>
      <c r="C29" s="106" t="s">
        <v>2330</v>
      </c>
      <c r="D29" s="106" t="s">
        <v>2331</v>
      </c>
      <c r="E29" s="105" t="s">
        <v>2102</v>
      </c>
      <c r="F29" s="135">
        <v>43145</v>
      </c>
      <c r="G29" s="135" t="s">
        <v>11</v>
      </c>
      <c r="H29" s="110" t="s">
        <v>2332</v>
      </c>
    </row>
    <row r="30" spans="1:8" x14ac:dyDescent="0.3">
      <c r="A30" s="32" t="s">
        <v>686</v>
      </c>
      <c r="B30" s="32" t="s">
        <v>687</v>
      </c>
      <c r="C30" s="33" t="s">
        <v>688</v>
      </c>
      <c r="D30" s="34" t="s">
        <v>689</v>
      </c>
      <c r="E30" s="32" t="s">
        <v>627</v>
      </c>
      <c r="F30" s="35" t="s">
        <v>690</v>
      </c>
      <c r="G30" s="15" t="s">
        <v>629</v>
      </c>
      <c r="H30" s="13" t="s">
        <v>691</v>
      </c>
    </row>
    <row r="31" spans="1:8" x14ac:dyDescent="0.3">
      <c r="A31" s="12" t="s">
        <v>223</v>
      </c>
      <c r="B31" s="12" t="s">
        <v>224</v>
      </c>
      <c r="C31" s="14" t="s">
        <v>225</v>
      </c>
      <c r="D31" s="11" t="s">
        <v>226</v>
      </c>
      <c r="E31" s="12" t="s">
        <v>10</v>
      </c>
      <c r="F31" s="17">
        <v>37545</v>
      </c>
      <c r="G31" s="122" t="s">
        <v>11</v>
      </c>
      <c r="H31" s="76" t="s">
        <v>227</v>
      </c>
    </row>
    <row r="32" spans="1:8" ht="28.8" x14ac:dyDescent="0.3">
      <c r="A32" s="47" t="s">
        <v>1904</v>
      </c>
      <c r="B32" s="48" t="s">
        <v>1905</v>
      </c>
      <c r="C32" s="49" t="s">
        <v>1906</v>
      </c>
      <c r="D32" s="49" t="s">
        <v>1907</v>
      </c>
      <c r="E32" s="48" t="s">
        <v>1908</v>
      </c>
      <c r="F32" s="121">
        <v>1995</v>
      </c>
      <c r="G32" s="160" t="s">
        <v>629</v>
      </c>
      <c r="H32" s="77" t="s">
        <v>1909</v>
      </c>
    </row>
    <row r="33" spans="1:8" x14ac:dyDescent="0.3">
      <c r="A33" s="32" t="s">
        <v>692</v>
      </c>
      <c r="B33" s="32" t="s">
        <v>693</v>
      </c>
      <c r="C33" s="33" t="s">
        <v>694</v>
      </c>
      <c r="D33" s="6" t="s">
        <v>695</v>
      </c>
      <c r="E33" s="32" t="s">
        <v>627</v>
      </c>
      <c r="F33" s="35" t="s">
        <v>628</v>
      </c>
      <c r="G33" s="15" t="s">
        <v>629</v>
      </c>
      <c r="H33" s="13" t="s">
        <v>696</v>
      </c>
    </row>
    <row r="34" spans="1:8" x14ac:dyDescent="0.3">
      <c r="A34" s="46" t="s">
        <v>2136</v>
      </c>
      <c r="B34" s="32" t="s">
        <v>2137</v>
      </c>
      <c r="C34" s="24" t="s">
        <v>2138</v>
      </c>
      <c r="D34" s="24" t="s">
        <v>2139</v>
      </c>
      <c r="E34" s="12" t="s">
        <v>2140</v>
      </c>
      <c r="F34" s="15">
        <v>1991</v>
      </c>
      <c r="G34" s="161" t="s">
        <v>629</v>
      </c>
      <c r="H34" s="77" t="s">
        <v>2141</v>
      </c>
    </row>
    <row r="35" spans="1:8" x14ac:dyDescent="0.3">
      <c r="A35" s="32" t="s">
        <v>697</v>
      </c>
      <c r="B35" s="32" t="s">
        <v>698</v>
      </c>
      <c r="C35" s="33" t="s">
        <v>699</v>
      </c>
      <c r="D35" s="6" t="s">
        <v>700</v>
      </c>
      <c r="E35" s="32" t="s">
        <v>634</v>
      </c>
      <c r="F35" s="35" t="s">
        <v>701</v>
      </c>
      <c r="G35" s="15" t="s">
        <v>629</v>
      </c>
      <c r="H35" s="13" t="s">
        <v>702</v>
      </c>
    </row>
    <row r="36" spans="1:8" x14ac:dyDescent="0.3">
      <c r="A36" s="4" t="s">
        <v>703</v>
      </c>
      <c r="B36" s="32" t="s">
        <v>704</v>
      </c>
      <c r="C36" s="5" t="s">
        <v>705</v>
      </c>
      <c r="D36" s="6" t="s">
        <v>706</v>
      </c>
      <c r="E36" s="32" t="s">
        <v>707</v>
      </c>
      <c r="F36" s="15">
        <v>2013</v>
      </c>
      <c r="G36" s="15" t="s">
        <v>629</v>
      </c>
      <c r="H36" s="13" t="s">
        <v>708</v>
      </c>
    </row>
    <row r="37" spans="1:8" x14ac:dyDescent="0.3">
      <c r="A37" s="4" t="s">
        <v>709</v>
      </c>
      <c r="B37" s="32" t="s">
        <v>710</v>
      </c>
      <c r="C37" s="5" t="s">
        <v>711</v>
      </c>
      <c r="D37" s="6" t="s">
        <v>712</v>
      </c>
      <c r="E37" s="32" t="s">
        <v>31</v>
      </c>
      <c r="F37" s="15">
        <v>2013</v>
      </c>
      <c r="G37" s="15" t="s">
        <v>629</v>
      </c>
      <c r="H37" s="13" t="s">
        <v>713</v>
      </c>
    </row>
    <row r="38" spans="1:8" x14ac:dyDescent="0.3">
      <c r="A38" s="104" t="s">
        <v>2192</v>
      </c>
      <c r="B38" s="97" t="s">
        <v>2193</v>
      </c>
      <c r="C38" s="98" t="s">
        <v>2194</v>
      </c>
      <c r="E38" s="97" t="s">
        <v>2195</v>
      </c>
      <c r="F38" s="15">
        <v>2011</v>
      </c>
      <c r="G38" s="158" t="s">
        <v>11</v>
      </c>
      <c r="H38" s="77" t="s">
        <v>2196</v>
      </c>
    </row>
    <row r="39" spans="1:8" x14ac:dyDescent="0.3">
      <c r="A39" s="12" t="s">
        <v>714</v>
      </c>
      <c r="B39" s="32" t="s">
        <v>715</v>
      </c>
      <c r="C39" s="14" t="s">
        <v>716</v>
      </c>
      <c r="D39" s="11" t="s">
        <v>717</v>
      </c>
      <c r="E39" s="32" t="s">
        <v>31</v>
      </c>
      <c r="F39" s="122">
        <v>2006</v>
      </c>
      <c r="G39" s="122" t="s">
        <v>629</v>
      </c>
      <c r="H39" s="76" t="s">
        <v>718</v>
      </c>
    </row>
    <row r="40" spans="1:8" x14ac:dyDescent="0.3">
      <c r="A40" s="4" t="s">
        <v>719</v>
      </c>
      <c r="B40" s="32" t="s">
        <v>720</v>
      </c>
      <c r="C40" s="5" t="s">
        <v>721</v>
      </c>
      <c r="D40" s="6" t="s">
        <v>722</v>
      </c>
      <c r="E40" s="32" t="s">
        <v>48</v>
      </c>
      <c r="F40" s="15">
        <v>2013</v>
      </c>
      <c r="G40" s="15" t="s">
        <v>674</v>
      </c>
      <c r="H40" s="13" t="s">
        <v>723</v>
      </c>
    </row>
    <row r="41" spans="1:8" x14ac:dyDescent="0.3">
      <c r="A41" s="59" t="s">
        <v>2081</v>
      </c>
      <c r="B41" s="59" t="s">
        <v>2082</v>
      </c>
      <c r="C41" s="60">
        <v>9783035610239</v>
      </c>
      <c r="D41" s="60">
        <v>9783035608540</v>
      </c>
      <c r="E41" s="59" t="s">
        <v>1960</v>
      </c>
      <c r="F41" s="117">
        <v>42514</v>
      </c>
      <c r="G41" s="157" t="s">
        <v>11</v>
      </c>
      <c r="H41" s="62" t="s">
        <v>2083</v>
      </c>
    </row>
    <row r="42" spans="1:8" x14ac:dyDescent="0.3">
      <c r="A42" s="4" t="s">
        <v>724</v>
      </c>
      <c r="B42" s="32" t="s">
        <v>725</v>
      </c>
      <c r="C42" s="5" t="s">
        <v>726</v>
      </c>
      <c r="D42" s="6" t="s">
        <v>727</v>
      </c>
      <c r="E42" s="32" t="s">
        <v>728</v>
      </c>
      <c r="F42" s="15">
        <v>2017</v>
      </c>
      <c r="G42" s="15" t="s">
        <v>674</v>
      </c>
      <c r="H42" s="13" t="s">
        <v>729</v>
      </c>
    </row>
    <row r="43" spans="1:8" x14ac:dyDescent="0.3">
      <c r="A43" s="12" t="s">
        <v>228</v>
      </c>
      <c r="B43" s="12" t="s">
        <v>229</v>
      </c>
      <c r="C43" s="14" t="s">
        <v>230</v>
      </c>
      <c r="D43" s="11" t="s">
        <v>231</v>
      </c>
      <c r="E43" s="12" t="s">
        <v>52</v>
      </c>
      <c r="F43" s="17">
        <v>41750</v>
      </c>
      <c r="G43" s="122" t="s">
        <v>19</v>
      </c>
      <c r="H43" s="76" t="s">
        <v>232</v>
      </c>
    </row>
    <row r="44" spans="1:8" x14ac:dyDescent="0.3">
      <c r="A44" s="32" t="s">
        <v>730</v>
      </c>
      <c r="B44" s="32" t="s">
        <v>731</v>
      </c>
      <c r="C44" s="33" t="s">
        <v>732</v>
      </c>
      <c r="D44" s="6" t="s">
        <v>733</v>
      </c>
      <c r="E44" s="32" t="s">
        <v>634</v>
      </c>
      <c r="F44" s="35" t="s">
        <v>701</v>
      </c>
      <c r="G44" s="15" t="s">
        <v>629</v>
      </c>
      <c r="H44" s="13" t="s">
        <v>734</v>
      </c>
    </row>
    <row r="45" spans="1:8" x14ac:dyDescent="0.3">
      <c r="A45" s="4" t="s">
        <v>1860</v>
      </c>
      <c r="B45" s="7" t="s">
        <v>1861</v>
      </c>
      <c r="C45" s="8" t="s">
        <v>1862</v>
      </c>
      <c r="D45" s="45" t="s">
        <v>1863</v>
      </c>
      <c r="E45" s="7" t="s">
        <v>48</v>
      </c>
      <c r="F45" s="18">
        <v>2013</v>
      </c>
      <c r="G45" s="18" t="s">
        <v>1864</v>
      </c>
      <c r="H45" s="13" t="s">
        <v>1865</v>
      </c>
    </row>
    <row r="46" spans="1:8" x14ac:dyDescent="0.3">
      <c r="A46" s="12" t="s">
        <v>2132</v>
      </c>
      <c r="B46" s="9" t="s">
        <v>2133</v>
      </c>
      <c r="E46" s="12" t="s">
        <v>2134</v>
      </c>
      <c r="H46" t="s">
        <v>2135</v>
      </c>
    </row>
    <row r="47" spans="1:8" x14ac:dyDescent="0.3">
      <c r="A47" s="4" t="s">
        <v>21</v>
      </c>
      <c r="B47" s="4" t="s">
        <v>22</v>
      </c>
      <c r="C47" s="5" t="str">
        <f>"9781593277505"</f>
        <v>9781593277505</v>
      </c>
      <c r="D47" s="6" t="str">
        <f>"9781593278441"</f>
        <v>9781593278441</v>
      </c>
      <c r="E47" s="4" t="s">
        <v>23</v>
      </c>
      <c r="F47" s="119">
        <v>43102</v>
      </c>
      <c r="G47" s="159" t="s">
        <v>11</v>
      </c>
      <c r="H47" s="13" t="s">
        <v>24</v>
      </c>
    </row>
    <row r="48" spans="1:8" x14ac:dyDescent="0.3">
      <c r="A48" s="4" t="s">
        <v>735</v>
      </c>
      <c r="B48" s="32" t="s">
        <v>736</v>
      </c>
      <c r="C48" s="5" t="s">
        <v>737</v>
      </c>
      <c r="D48" s="6" t="s">
        <v>738</v>
      </c>
      <c r="E48" s="32" t="s">
        <v>167</v>
      </c>
      <c r="F48" s="15">
        <v>2013</v>
      </c>
      <c r="G48" s="15" t="s">
        <v>629</v>
      </c>
      <c r="H48" s="13" t="s">
        <v>739</v>
      </c>
    </row>
    <row r="49" spans="1:8" x14ac:dyDescent="0.3">
      <c r="A49" s="12" t="s">
        <v>233</v>
      </c>
      <c r="B49" s="12" t="s">
        <v>234</v>
      </c>
      <c r="C49" s="14" t="s">
        <v>235</v>
      </c>
      <c r="D49" s="11" t="s">
        <v>236</v>
      </c>
      <c r="E49" s="12" t="s">
        <v>237</v>
      </c>
      <c r="F49" s="17">
        <v>42944</v>
      </c>
      <c r="G49" s="122" t="s">
        <v>19</v>
      </c>
      <c r="H49" s="76" t="s">
        <v>238</v>
      </c>
    </row>
    <row r="50" spans="1:8" x14ac:dyDescent="0.3">
      <c r="A50" s="61" t="s">
        <v>2119</v>
      </c>
      <c r="B50" s="12" t="s">
        <v>2120</v>
      </c>
      <c r="D50" s="28">
        <v>9780470165171</v>
      </c>
      <c r="E50" s="61" t="s">
        <v>48</v>
      </c>
      <c r="F50" s="122">
        <v>2007</v>
      </c>
      <c r="G50" s="157" t="s">
        <v>11</v>
      </c>
      <c r="H50" s="62" t="s">
        <v>2131</v>
      </c>
    </row>
    <row r="51" spans="1:8" x14ac:dyDescent="0.3">
      <c r="A51" s="4" t="s">
        <v>25</v>
      </c>
      <c r="B51" s="4" t="s">
        <v>26</v>
      </c>
      <c r="C51" s="5" t="str">
        <f>"9781118891001"</f>
        <v>9781118891001</v>
      </c>
      <c r="D51" s="6" t="str">
        <f>"9781119289883"</f>
        <v>9781119289883</v>
      </c>
      <c r="E51" s="4" t="s">
        <v>10</v>
      </c>
      <c r="F51" s="119">
        <v>42636</v>
      </c>
      <c r="G51" s="159" t="s">
        <v>11</v>
      </c>
      <c r="H51" s="13" t="s">
        <v>27</v>
      </c>
    </row>
    <row r="52" spans="1:8" x14ac:dyDescent="0.3">
      <c r="A52" s="4" t="s">
        <v>740</v>
      </c>
      <c r="B52" s="32" t="s">
        <v>741</v>
      </c>
      <c r="C52" s="5" t="s">
        <v>742</v>
      </c>
      <c r="D52" s="6" t="s">
        <v>743</v>
      </c>
      <c r="E52" s="32" t="s">
        <v>237</v>
      </c>
      <c r="F52" s="15">
        <v>2013</v>
      </c>
      <c r="G52" s="15" t="s">
        <v>674</v>
      </c>
      <c r="H52" s="13" t="s">
        <v>744</v>
      </c>
    </row>
    <row r="53" spans="1:8" x14ac:dyDescent="0.3">
      <c r="A53" s="4" t="s">
        <v>745</v>
      </c>
      <c r="B53" s="32" t="s">
        <v>746</v>
      </c>
      <c r="C53" s="5" t="s">
        <v>747</v>
      </c>
      <c r="D53" s="6" t="s">
        <v>748</v>
      </c>
      <c r="E53" s="32" t="s">
        <v>668</v>
      </c>
      <c r="F53" s="15">
        <v>2009</v>
      </c>
      <c r="G53" s="15" t="s">
        <v>629</v>
      </c>
      <c r="H53" s="13" t="s">
        <v>749</v>
      </c>
    </row>
    <row r="54" spans="1:8" x14ac:dyDescent="0.3">
      <c r="A54" s="4" t="s">
        <v>750</v>
      </c>
      <c r="B54" s="32" t="s">
        <v>751</v>
      </c>
      <c r="C54" s="5" t="s">
        <v>752</v>
      </c>
      <c r="D54" s="6" t="s">
        <v>753</v>
      </c>
      <c r="E54" s="32" t="s">
        <v>237</v>
      </c>
      <c r="F54" s="15">
        <v>2009</v>
      </c>
      <c r="G54" s="15" t="s">
        <v>674</v>
      </c>
      <c r="H54" s="13" t="s">
        <v>754</v>
      </c>
    </row>
    <row r="55" spans="1:8" x14ac:dyDescent="0.3">
      <c r="A55" s="32" t="s">
        <v>755</v>
      </c>
      <c r="B55" s="32" t="s">
        <v>756</v>
      </c>
      <c r="C55" s="33" t="s">
        <v>757</v>
      </c>
      <c r="D55" s="6" t="s">
        <v>758</v>
      </c>
      <c r="E55" s="32" t="s">
        <v>634</v>
      </c>
      <c r="F55" s="35" t="s">
        <v>628</v>
      </c>
      <c r="G55" s="15" t="s">
        <v>629</v>
      </c>
      <c r="H55" s="13" t="s">
        <v>759</v>
      </c>
    </row>
    <row r="56" spans="1:8" x14ac:dyDescent="0.3">
      <c r="A56" s="58" t="s">
        <v>1965</v>
      </c>
      <c r="B56" s="59" t="s">
        <v>1966</v>
      </c>
      <c r="C56" s="60">
        <v>9783035603620</v>
      </c>
      <c r="D56" s="60">
        <v>9783035612783</v>
      </c>
      <c r="E56" s="59" t="s">
        <v>1960</v>
      </c>
      <c r="F56" s="117">
        <v>42205</v>
      </c>
      <c r="G56" s="157" t="s">
        <v>11</v>
      </c>
      <c r="H56" s="62" t="s">
        <v>1967</v>
      </c>
    </row>
    <row r="57" spans="1:8" x14ac:dyDescent="0.3">
      <c r="A57" s="59" t="s">
        <v>1992</v>
      </c>
      <c r="B57" s="59" t="s">
        <v>1993</v>
      </c>
      <c r="C57" s="60">
        <v>9783035613797</v>
      </c>
      <c r="D57" s="60">
        <v>9783035613926</v>
      </c>
      <c r="E57" s="59" t="s">
        <v>1960</v>
      </c>
      <c r="F57" s="117">
        <v>43109</v>
      </c>
      <c r="G57" s="157" t="s">
        <v>11</v>
      </c>
      <c r="H57" s="62" t="s">
        <v>1994</v>
      </c>
    </row>
    <row r="58" spans="1:8" x14ac:dyDescent="0.3">
      <c r="A58" s="59" t="s">
        <v>2013</v>
      </c>
      <c r="B58" s="59" t="s">
        <v>2014</v>
      </c>
      <c r="C58" s="60">
        <v>9783034613316</v>
      </c>
      <c r="D58" s="60">
        <v>9783035612752</v>
      </c>
      <c r="E58" s="59" t="s">
        <v>1960</v>
      </c>
      <c r="F58" s="117">
        <v>41415</v>
      </c>
      <c r="G58" s="157" t="s">
        <v>11</v>
      </c>
      <c r="H58" s="62" t="s">
        <v>2015</v>
      </c>
    </row>
    <row r="59" spans="1:8" x14ac:dyDescent="0.3">
      <c r="A59" s="4" t="s">
        <v>760</v>
      </c>
      <c r="B59" s="32" t="s">
        <v>761</v>
      </c>
      <c r="C59" s="5" t="s">
        <v>762</v>
      </c>
      <c r="D59" s="6" t="s">
        <v>763</v>
      </c>
      <c r="E59" s="32" t="s">
        <v>764</v>
      </c>
      <c r="F59" s="15">
        <v>2017</v>
      </c>
      <c r="G59" s="15" t="s">
        <v>629</v>
      </c>
      <c r="H59" s="13" t="s">
        <v>765</v>
      </c>
    </row>
    <row r="60" spans="1:8" x14ac:dyDescent="0.3">
      <c r="A60" s="114" t="s">
        <v>2406</v>
      </c>
      <c r="B60" s="114" t="s">
        <v>2407</v>
      </c>
      <c r="C60" s="114" t="s">
        <v>2408</v>
      </c>
      <c r="D60" s="114" t="s">
        <v>2409</v>
      </c>
      <c r="E60" s="105" t="s">
        <v>2102</v>
      </c>
      <c r="F60" s="136">
        <v>43545</v>
      </c>
      <c r="G60" s="135" t="s">
        <v>11</v>
      </c>
      <c r="H60" s="110" t="s">
        <v>2410</v>
      </c>
    </row>
    <row r="61" spans="1:8" x14ac:dyDescent="0.3">
      <c r="A61" s="12" t="s">
        <v>239</v>
      </c>
      <c r="B61" s="12" t="s">
        <v>240</v>
      </c>
      <c r="C61" s="14" t="s">
        <v>241</v>
      </c>
      <c r="D61" s="11" t="s">
        <v>242</v>
      </c>
      <c r="E61" s="12" t="s">
        <v>52</v>
      </c>
      <c r="F61" s="17">
        <v>41750</v>
      </c>
      <c r="G61" s="122" t="s">
        <v>19</v>
      </c>
      <c r="H61" s="76" t="s">
        <v>243</v>
      </c>
    </row>
    <row r="62" spans="1:8" x14ac:dyDescent="0.3">
      <c r="A62" s="114" t="s">
        <v>2420</v>
      </c>
      <c r="B62" s="114" t="s">
        <v>2421</v>
      </c>
      <c r="C62" s="114" t="s">
        <v>2422</v>
      </c>
      <c r="D62" s="114" t="s">
        <v>2423</v>
      </c>
      <c r="E62" s="105" t="s">
        <v>2102</v>
      </c>
      <c r="F62" s="136">
        <v>43563</v>
      </c>
      <c r="G62" s="135" t="s">
        <v>11</v>
      </c>
      <c r="H62" s="110" t="s">
        <v>2424</v>
      </c>
    </row>
    <row r="63" spans="1:8" x14ac:dyDescent="0.3">
      <c r="A63" s="4" t="s">
        <v>28</v>
      </c>
      <c r="B63" s="4" t="s">
        <v>29</v>
      </c>
      <c r="C63" s="5" t="str">
        <f>"9781441931047"</f>
        <v>9781441931047</v>
      </c>
      <c r="D63" s="6" t="str">
        <f>"9781475722574"</f>
        <v>9781475722574</v>
      </c>
      <c r="E63" s="4" t="s">
        <v>30</v>
      </c>
      <c r="F63" s="119">
        <v>33970</v>
      </c>
      <c r="G63" s="159" t="s">
        <v>11</v>
      </c>
      <c r="H63" s="13" t="s">
        <v>32</v>
      </c>
    </row>
    <row r="64" spans="1:8" x14ac:dyDescent="0.3">
      <c r="A64" s="4" t="s">
        <v>33</v>
      </c>
      <c r="B64" s="4" t="s">
        <v>34</v>
      </c>
      <c r="C64" s="5" t="str">
        <f>"9781475759136"</f>
        <v>9781475759136</v>
      </c>
      <c r="D64" s="6" t="str">
        <f>"9781441968562"</f>
        <v>9781441968562</v>
      </c>
      <c r="E64" s="4" t="s">
        <v>30</v>
      </c>
      <c r="F64" s="119">
        <v>32874</v>
      </c>
      <c r="G64" s="159" t="s">
        <v>11</v>
      </c>
      <c r="H64" s="13" t="s">
        <v>35</v>
      </c>
    </row>
    <row r="65" spans="1:8" x14ac:dyDescent="0.3">
      <c r="A65" s="4" t="s">
        <v>766</v>
      </c>
      <c r="B65" s="32" t="s">
        <v>767</v>
      </c>
      <c r="C65" s="5" t="s">
        <v>768</v>
      </c>
      <c r="D65" s="6" t="s">
        <v>769</v>
      </c>
      <c r="E65" t="s">
        <v>764</v>
      </c>
      <c r="F65" s="15">
        <v>2017</v>
      </c>
      <c r="G65" s="15" t="s">
        <v>629</v>
      </c>
      <c r="H65" s="13" t="s">
        <v>770</v>
      </c>
    </row>
    <row r="66" spans="1:8" x14ac:dyDescent="0.3">
      <c r="A66" s="4" t="s">
        <v>771</v>
      </c>
      <c r="B66" s="32" t="s">
        <v>772</v>
      </c>
      <c r="C66" s="5" t="s">
        <v>773</v>
      </c>
      <c r="D66" s="6" t="s">
        <v>774</v>
      </c>
      <c r="E66" t="s">
        <v>775</v>
      </c>
      <c r="F66" s="15">
        <v>2014</v>
      </c>
      <c r="G66" s="15" t="s">
        <v>629</v>
      </c>
      <c r="H66" s="13" t="s">
        <v>776</v>
      </c>
    </row>
    <row r="67" spans="1:8" x14ac:dyDescent="0.3">
      <c r="A67" s="4" t="s">
        <v>36</v>
      </c>
      <c r="B67" s="4" t="s">
        <v>37</v>
      </c>
      <c r="C67" s="5" t="str">
        <f>"9781568988061"</f>
        <v>9781568988061</v>
      </c>
      <c r="D67" s="6" t="str">
        <f>"9781616890032"</f>
        <v>9781616890032</v>
      </c>
      <c r="E67" s="4" t="s">
        <v>38</v>
      </c>
      <c r="F67" s="119">
        <v>40247</v>
      </c>
      <c r="G67" s="159" t="s">
        <v>11</v>
      </c>
      <c r="H67" s="13" t="s">
        <v>39</v>
      </c>
    </row>
    <row r="68" spans="1:8" x14ac:dyDescent="0.3">
      <c r="A68" s="12" t="s">
        <v>244</v>
      </c>
      <c r="B68" s="12" t="s">
        <v>245</v>
      </c>
      <c r="C68" s="14" t="s">
        <v>246</v>
      </c>
      <c r="D68" s="11" t="s">
        <v>247</v>
      </c>
      <c r="E68" s="12" t="s">
        <v>79</v>
      </c>
      <c r="F68" s="17">
        <v>41773</v>
      </c>
      <c r="G68" s="122" t="s">
        <v>11</v>
      </c>
      <c r="H68" s="76" t="s">
        <v>248</v>
      </c>
    </row>
    <row r="69" spans="1:8" x14ac:dyDescent="0.3">
      <c r="A69" s="4" t="s">
        <v>777</v>
      </c>
      <c r="B69" s="32" t="s">
        <v>778</v>
      </c>
      <c r="C69" s="5" t="s">
        <v>779</v>
      </c>
      <c r="D69" s="6" t="s">
        <v>780</v>
      </c>
      <c r="E69" t="s">
        <v>781</v>
      </c>
      <c r="F69" s="15">
        <v>2018</v>
      </c>
      <c r="G69" s="15" t="s">
        <v>629</v>
      </c>
      <c r="H69" s="13" t="s">
        <v>782</v>
      </c>
    </row>
    <row r="70" spans="1:8" x14ac:dyDescent="0.3">
      <c r="A70" s="12" t="s">
        <v>249</v>
      </c>
      <c r="B70" s="12" t="s">
        <v>250</v>
      </c>
      <c r="C70" s="14" t="s">
        <v>251</v>
      </c>
      <c r="D70" s="11" t="s">
        <v>252</v>
      </c>
      <c r="E70" s="12" t="s">
        <v>167</v>
      </c>
      <c r="F70" s="17">
        <v>41850</v>
      </c>
      <c r="G70" s="122" t="s">
        <v>19</v>
      </c>
      <c r="H70" s="76" t="s">
        <v>253</v>
      </c>
    </row>
    <row r="71" spans="1:8" x14ac:dyDescent="0.3">
      <c r="A71" s="59" t="s">
        <v>2030</v>
      </c>
      <c r="B71" s="59" t="s">
        <v>2031</v>
      </c>
      <c r="C71" s="60">
        <v>9783034607513</v>
      </c>
      <c r="D71" s="60">
        <v>9783038215479</v>
      </c>
      <c r="E71" s="59" t="s">
        <v>1960</v>
      </c>
      <c r="F71" s="117">
        <v>42216</v>
      </c>
      <c r="G71" s="157" t="s">
        <v>11</v>
      </c>
      <c r="H71" s="62" t="s">
        <v>2032</v>
      </c>
    </row>
    <row r="72" spans="1:8" x14ac:dyDescent="0.3">
      <c r="A72" s="58" t="s">
        <v>1983</v>
      </c>
      <c r="B72" s="59" t="s">
        <v>1984</v>
      </c>
      <c r="C72" s="60">
        <v>9783764374778</v>
      </c>
      <c r="D72" s="60">
        <v>9783764378738</v>
      </c>
      <c r="E72" s="59" t="s">
        <v>1960</v>
      </c>
      <c r="F72" s="117">
        <v>38842</v>
      </c>
      <c r="G72" s="157" t="s">
        <v>11</v>
      </c>
      <c r="H72" s="62" t="s">
        <v>1985</v>
      </c>
    </row>
    <row r="73" spans="1:8" x14ac:dyDescent="0.3">
      <c r="A73" s="4" t="s">
        <v>783</v>
      </c>
      <c r="B73" s="32" t="s">
        <v>784</v>
      </c>
      <c r="C73" s="5" t="s">
        <v>785</v>
      </c>
      <c r="D73" s="6" t="s">
        <v>786</v>
      </c>
      <c r="E73" s="32" t="s">
        <v>662</v>
      </c>
      <c r="F73" s="15">
        <v>2015</v>
      </c>
      <c r="G73" s="15" t="s">
        <v>629</v>
      </c>
      <c r="H73" s="13" t="s">
        <v>787</v>
      </c>
    </row>
    <row r="74" spans="1:8" s="75" customFormat="1" x14ac:dyDescent="0.3">
      <c r="A74" s="36" t="s">
        <v>788</v>
      </c>
      <c r="B74" s="36" t="s">
        <v>789</v>
      </c>
      <c r="C74" s="37" t="s">
        <v>790</v>
      </c>
      <c r="D74" s="38" t="s">
        <v>791</v>
      </c>
      <c r="E74" s="39" t="s">
        <v>31</v>
      </c>
      <c r="F74" s="123">
        <v>2015</v>
      </c>
      <c r="G74" s="123" t="s">
        <v>629</v>
      </c>
      <c r="H74" s="78" t="s">
        <v>792</v>
      </c>
    </row>
    <row r="75" spans="1:8" x14ac:dyDescent="0.3">
      <c r="A75" s="4" t="s">
        <v>40</v>
      </c>
      <c r="B75" s="4" t="s">
        <v>41</v>
      </c>
      <c r="C75" s="5" t="str">
        <f>"9781119360971"</f>
        <v>9781119360971</v>
      </c>
      <c r="D75" s="6" t="str">
        <f>"9781119360988"</f>
        <v>9781119360988</v>
      </c>
      <c r="E75" s="4" t="s">
        <v>10</v>
      </c>
      <c r="F75" s="119">
        <v>42804</v>
      </c>
      <c r="G75" s="159" t="s">
        <v>11</v>
      </c>
      <c r="H75" s="13" t="s">
        <v>42</v>
      </c>
    </row>
    <row r="76" spans="1:8" x14ac:dyDescent="0.3">
      <c r="A76" s="4" t="s">
        <v>793</v>
      </c>
      <c r="B76" s="32" t="s">
        <v>794</v>
      </c>
      <c r="C76" s="5" t="s">
        <v>795</v>
      </c>
      <c r="D76" s="6" t="s">
        <v>796</v>
      </c>
      <c r="E76" s="32" t="s">
        <v>31</v>
      </c>
      <c r="F76" s="15">
        <v>2015</v>
      </c>
      <c r="G76" s="15" t="s">
        <v>629</v>
      </c>
      <c r="H76" s="13" t="s">
        <v>797</v>
      </c>
    </row>
    <row r="77" spans="1:8" x14ac:dyDescent="0.3">
      <c r="A77" s="4" t="s">
        <v>254</v>
      </c>
      <c r="B77" s="4" t="s">
        <v>255</v>
      </c>
      <c r="C77" s="14"/>
      <c r="D77" s="6" t="s">
        <v>256</v>
      </c>
      <c r="E77" s="4" t="s">
        <v>48</v>
      </c>
      <c r="F77" s="15">
        <v>2014</v>
      </c>
      <c r="G77" s="156" t="s">
        <v>11</v>
      </c>
      <c r="H77" s="76" t="s">
        <v>257</v>
      </c>
    </row>
    <row r="78" spans="1:8" x14ac:dyDescent="0.3">
      <c r="A78" s="12" t="s">
        <v>258</v>
      </c>
      <c r="B78" s="12" t="s">
        <v>259</v>
      </c>
      <c r="C78" s="14" t="s">
        <v>260</v>
      </c>
      <c r="D78" s="11" t="s">
        <v>261</v>
      </c>
      <c r="E78" s="12" t="s">
        <v>262</v>
      </c>
      <c r="F78" s="17">
        <v>42400</v>
      </c>
      <c r="G78" s="122" t="s">
        <v>11</v>
      </c>
      <c r="H78" s="76" t="s">
        <v>263</v>
      </c>
    </row>
    <row r="79" spans="1:8" x14ac:dyDescent="0.3">
      <c r="A79" s="12" t="s">
        <v>264</v>
      </c>
      <c r="B79" s="12" t="s">
        <v>265</v>
      </c>
      <c r="C79" s="14" t="s">
        <v>266</v>
      </c>
      <c r="D79" s="11" t="s">
        <v>267</v>
      </c>
      <c r="E79" s="12" t="s">
        <v>52</v>
      </c>
      <c r="F79" s="17">
        <v>39171</v>
      </c>
      <c r="G79" s="122" t="s">
        <v>19</v>
      </c>
      <c r="H79" s="76" t="s">
        <v>268</v>
      </c>
    </row>
    <row r="80" spans="1:8" x14ac:dyDescent="0.3">
      <c r="A80" s="12" t="s">
        <v>269</v>
      </c>
      <c r="B80" s="12" t="s">
        <v>270</v>
      </c>
      <c r="C80" s="14" t="s">
        <v>271</v>
      </c>
      <c r="D80" s="11" t="s">
        <v>272</v>
      </c>
      <c r="E80" s="12" t="s">
        <v>211</v>
      </c>
      <c r="F80" s="17">
        <v>41984</v>
      </c>
      <c r="G80" s="122" t="s">
        <v>11</v>
      </c>
      <c r="H80" s="76" t="s">
        <v>273</v>
      </c>
    </row>
    <row r="81" spans="1:8" x14ac:dyDescent="0.3">
      <c r="A81" s="46" t="s">
        <v>2142</v>
      </c>
      <c r="B81" s="32" t="s">
        <v>2143</v>
      </c>
      <c r="C81" s="24" t="s">
        <v>2144</v>
      </c>
      <c r="D81" s="24" t="s">
        <v>2145</v>
      </c>
      <c r="E81" s="32" t="s">
        <v>31</v>
      </c>
      <c r="F81" s="15">
        <v>2013</v>
      </c>
      <c r="G81" s="161" t="s">
        <v>629</v>
      </c>
      <c r="H81" s="77" t="s">
        <v>2146</v>
      </c>
    </row>
    <row r="82" spans="1:8" x14ac:dyDescent="0.3">
      <c r="A82" s="4" t="s">
        <v>274</v>
      </c>
      <c r="B82" s="4" t="s">
        <v>275</v>
      </c>
      <c r="C82" s="14"/>
      <c r="D82" s="6" t="s">
        <v>276</v>
      </c>
      <c r="E82" s="4" t="s">
        <v>277</v>
      </c>
      <c r="F82" s="15">
        <v>2018</v>
      </c>
      <c r="G82" s="156" t="s">
        <v>11</v>
      </c>
      <c r="H82" s="76" t="s">
        <v>278</v>
      </c>
    </row>
    <row r="83" spans="1:8" x14ac:dyDescent="0.3">
      <c r="A83" s="7" t="s">
        <v>798</v>
      </c>
      <c r="B83" s="32" t="s">
        <v>799</v>
      </c>
      <c r="C83" s="8" t="s">
        <v>800</v>
      </c>
      <c r="D83" s="6" t="s">
        <v>801</v>
      </c>
      <c r="E83" s="32" t="s">
        <v>31</v>
      </c>
      <c r="F83" s="15">
        <v>2015</v>
      </c>
      <c r="G83" s="15" t="s">
        <v>629</v>
      </c>
      <c r="H83" s="13" t="s">
        <v>802</v>
      </c>
    </row>
    <row r="84" spans="1:8" x14ac:dyDescent="0.3">
      <c r="A84" s="46" t="s">
        <v>2158</v>
      </c>
      <c r="B84" s="32" t="s">
        <v>2159</v>
      </c>
      <c r="C84" s="24" t="s">
        <v>2160</v>
      </c>
      <c r="D84" s="24" t="s">
        <v>2161</v>
      </c>
      <c r="E84" s="32" t="s">
        <v>2151</v>
      </c>
      <c r="F84" s="15">
        <v>2018</v>
      </c>
      <c r="G84" s="161" t="s">
        <v>629</v>
      </c>
      <c r="H84" s="77" t="s">
        <v>2162</v>
      </c>
    </row>
    <row r="85" spans="1:8" x14ac:dyDescent="0.3">
      <c r="A85" s="7" t="s">
        <v>803</v>
      </c>
      <c r="B85" s="32" t="s">
        <v>804</v>
      </c>
      <c r="C85" s="8" t="s">
        <v>805</v>
      </c>
      <c r="D85" s="6" t="s">
        <v>806</v>
      </c>
      <c r="E85" s="32" t="s">
        <v>31</v>
      </c>
      <c r="F85" s="18">
        <v>2008</v>
      </c>
      <c r="G85" s="15" t="s">
        <v>629</v>
      </c>
      <c r="H85" s="13" t="s">
        <v>807</v>
      </c>
    </row>
    <row r="86" spans="1:8" x14ac:dyDescent="0.3">
      <c r="A86" s="75" t="s">
        <v>2121</v>
      </c>
      <c r="B86" s="75" t="s">
        <v>2122</v>
      </c>
      <c r="C86" s="75"/>
      <c r="D86" s="75" t="s">
        <v>2123</v>
      </c>
      <c r="E86" s="75" t="s">
        <v>616</v>
      </c>
      <c r="F86" s="124">
        <v>2014</v>
      </c>
      <c r="G86" s="124" t="s">
        <v>11</v>
      </c>
      <c r="H86" s="77" t="s">
        <v>2124</v>
      </c>
    </row>
    <row r="87" spans="1:8" x14ac:dyDescent="0.3">
      <c r="A87" s="7" t="s">
        <v>808</v>
      </c>
      <c r="B87" s="20" t="s">
        <v>809</v>
      </c>
      <c r="C87" s="8" t="s">
        <v>810</v>
      </c>
      <c r="D87" s="6" t="s">
        <v>811</v>
      </c>
      <c r="E87" s="7" t="s">
        <v>616</v>
      </c>
      <c r="F87" s="18">
        <v>2014</v>
      </c>
      <c r="G87" s="15" t="s">
        <v>629</v>
      </c>
      <c r="H87" s="13" t="s">
        <v>812</v>
      </c>
    </row>
    <row r="88" spans="1:8" x14ac:dyDescent="0.3">
      <c r="A88" s="114" t="s">
        <v>2338</v>
      </c>
      <c r="B88" s="114" t="s">
        <v>2339</v>
      </c>
      <c r="C88" s="113" t="s">
        <v>2340</v>
      </c>
      <c r="D88" s="113" t="s">
        <v>2341</v>
      </c>
      <c r="E88" s="105" t="s">
        <v>2102</v>
      </c>
      <c r="F88" s="135">
        <v>43200</v>
      </c>
      <c r="G88" s="135" t="s">
        <v>11</v>
      </c>
      <c r="H88" s="110" t="s">
        <v>2342</v>
      </c>
    </row>
    <row r="89" spans="1:8" x14ac:dyDescent="0.3">
      <c r="A89" s="7" t="s">
        <v>813</v>
      </c>
      <c r="B89" s="32" t="s">
        <v>814</v>
      </c>
      <c r="C89" s="8" t="s">
        <v>815</v>
      </c>
      <c r="D89" s="6" t="s">
        <v>816</v>
      </c>
      <c r="E89" s="40" t="s">
        <v>167</v>
      </c>
      <c r="F89" s="18">
        <v>1995</v>
      </c>
      <c r="G89" s="15" t="s">
        <v>629</v>
      </c>
      <c r="H89" s="13" t="s">
        <v>817</v>
      </c>
    </row>
    <row r="90" spans="1:8" x14ac:dyDescent="0.3">
      <c r="A90" s="12" t="s">
        <v>279</v>
      </c>
      <c r="B90" s="12" t="s">
        <v>280</v>
      </c>
      <c r="C90" s="14" t="s">
        <v>281</v>
      </c>
      <c r="D90" s="11" t="s">
        <v>282</v>
      </c>
      <c r="E90" s="12" t="s">
        <v>65</v>
      </c>
      <c r="F90" s="17">
        <v>41874</v>
      </c>
      <c r="G90" s="122" t="s">
        <v>11</v>
      </c>
      <c r="H90" s="76" t="s">
        <v>284</v>
      </c>
    </row>
    <row r="91" spans="1:8" x14ac:dyDescent="0.3">
      <c r="A91" s="12" t="s">
        <v>285</v>
      </c>
      <c r="B91" s="12" t="s">
        <v>286</v>
      </c>
      <c r="C91" s="14" t="s">
        <v>287</v>
      </c>
      <c r="D91" s="11" t="s">
        <v>288</v>
      </c>
      <c r="E91" s="12" t="s">
        <v>52</v>
      </c>
      <c r="F91" s="17">
        <v>43207</v>
      </c>
      <c r="G91" s="122" t="s">
        <v>19</v>
      </c>
      <c r="H91" s="76" t="s">
        <v>289</v>
      </c>
    </row>
    <row r="92" spans="1:8" x14ac:dyDescent="0.3">
      <c r="A92" s="12" t="s">
        <v>290</v>
      </c>
      <c r="B92" s="12" t="s">
        <v>291</v>
      </c>
      <c r="C92" s="14" t="s">
        <v>292</v>
      </c>
      <c r="D92" s="11" t="s">
        <v>293</v>
      </c>
      <c r="E92" s="12" t="s">
        <v>167</v>
      </c>
      <c r="F92" s="17">
        <v>42446</v>
      </c>
      <c r="G92" s="122" t="s">
        <v>19</v>
      </c>
      <c r="H92" s="76" t="s">
        <v>294</v>
      </c>
    </row>
    <row r="93" spans="1:8" x14ac:dyDescent="0.3">
      <c r="A93" s="12" t="s">
        <v>295</v>
      </c>
      <c r="B93" s="12" t="s">
        <v>296</v>
      </c>
      <c r="C93" s="14" t="s">
        <v>297</v>
      </c>
      <c r="D93" s="11" t="s">
        <v>298</v>
      </c>
      <c r="E93" s="12" t="s">
        <v>237</v>
      </c>
      <c r="F93" s="17">
        <v>41142</v>
      </c>
      <c r="G93" s="122" t="s">
        <v>19</v>
      </c>
      <c r="H93" s="76" t="s">
        <v>299</v>
      </c>
    </row>
    <row r="94" spans="1:8" x14ac:dyDescent="0.3">
      <c r="A94" s="114" t="s">
        <v>2430</v>
      </c>
      <c r="B94" s="114" t="s">
        <v>2431</v>
      </c>
      <c r="C94" s="114" t="s">
        <v>2432</v>
      </c>
      <c r="D94" s="114" t="s">
        <v>2433</v>
      </c>
      <c r="E94" s="105" t="s">
        <v>2102</v>
      </c>
      <c r="F94" s="136">
        <v>43571</v>
      </c>
      <c r="G94" s="135" t="s">
        <v>11</v>
      </c>
      <c r="H94" s="110" t="s">
        <v>2434</v>
      </c>
    </row>
    <row r="95" spans="1:8" x14ac:dyDescent="0.3">
      <c r="A95" s="32" t="s">
        <v>818</v>
      </c>
      <c r="B95" s="32" t="s">
        <v>819</v>
      </c>
      <c r="C95" s="33" t="s">
        <v>820</v>
      </c>
      <c r="D95" s="6" t="s">
        <v>821</v>
      </c>
      <c r="E95" s="32" t="s">
        <v>822</v>
      </c>
      <c r="F95" s="35" t="s">
        <v>690</v>
      </c>
      <c r="G95" s="15" t="s">
        <v>629</v>
      </c>
      <c r="H95" s="13" t="s">
        <v>823</v>
      </c>
    </row>
    <row r="96" spans="1:8" x14ac:dyDescent="0.3">
      <c r="A96" s="12" t="s">
        <v>300</v>
      </c>
      <c r="B96" s="12" t="s">
        <v>301</v>
      </c>
      <c r="C96" s="14" t="s">
        <v>302</v>
      </c>
      <c r="D96" s="11" t="s">
        <v>303</v>
      </c>
      <c r="E96" s="12" t="s">
        <v>31</v>
      </c>
      <c r="F96" s="17">
        <v>41786</v>
      </c>
      <c r="G96" s="122" t="s">
        <v>11</v>
      </c>
      <c r="H96" s="76" t="s">
        <v>304</v>
      </c>
    </row>
    <row r="97" spans="1:8" x14ac:dyDescent="0.3">
      <c r="A97" s="12" t="s">
        <v>305</v>
      </c>
      <c r="B97" s="12" t="s">
        <v>306</v>
      </c>
      <c r="C97" s="14" t="s">
        <v>307</v>
      </c>
      <c r="D97" s="11" t="s">
        <v>308</v>
      </c>
      <c r="E97" s="12" t="s">
        <v>31</v>
      </c>
      <c r="F97" s="17">
        <v>41773</v>
      </c>
      <c r="G97" s="122" t="s">
        <v>11</v>
      </c>
      <c r="H97" s="76" t="s">
        <v>309</v>
      </c>
    </row>
    <row r="98" spans="1:8" x14ac:dyDescent="0.3">
      <c r="A98" s="7" t="s">
        <v>824</v>
      </c>
      <c r="B98" s="32" t="s">
        <v>825</v>
      </c>
      <c r="C98" s="8"/>
      <c r="D98" s="6" t="s">
        <v>826</v>
      </c>
      <c r="E98" t="s">
        <v>518</v>
      </c>
      <c r="F98" s="118">
        <v>2016</v>
      </c>
      <c r="G98" s="15" t="s">
        <v>629</v>
      </c>
      <c r="H98" s="13" t="s">
        <v>827</v>
      </c>
    </row>
    <row r="99" spans="1:8" x14ac:dyDescent="0.3">
      <c r="A99" s="7" t="s">
        <v>828</v>
      </c>
      <c r="B99" s="32" t="s">
        <v>829</v>
      </c>
      <c r="C99" s="8" t="s">
        <v>830</v>
      </c>
      <c r="D99" s="6" t="s">
        <v>831</v>
      </c>
      <c r="E99" t="s">
        <v>283</v>
      </c>
      <c r="F99" s="118">
        <v>2018</v>
      </c>
      <c r="G99" s="15" t="s">
        <v>629</v>
      </c>
      <c r="H99" s="13" t="s">
        <v>832</v>
      </c>
    </row>
    <row r="100" spans="1:8" x14ac:dyDescent="0.3">
      <c r="A100" s="12" t="s">
        <v>310</v>
      </c>
      <c r="B100" s="9" t="s">
        <v>311</v>
      </c>
      <c r="C100" s="14" t="s">
        <v>312</v>
      </c>
      <c r="D100" s="11" t="s">
        <v>313</v>
      </c>
      <c r="E100" s="12" t="s">
        <v>52</v>
      </c>
      <c r="F100" s="17">
        <v>38881</v>
      </c>
      <c r="G100" s="122" t="s">
        <v>19</v>
      </c>
      <c r="H100" s="76" t="s">
        <v>314</v>
      </c>
    </row>
    <row r="101" spans="1:8" x14ac:dyDescent="0.3">
      <c r="A101" s="12" t="s">
        <v>315</v>
      </c>
      <c r="B101" s="12" t="s">
        <v>316</v>
      </c>
      <c r="C101" s="14" t="s">
        <v>317</v>
      </c>
      <c r="D101" s="11" t="s">
        <v>318</v>
      </c>
      <c r="E101" s="12" t="s">
        <v>319</v>
      </c>
      <c r="F101" s="17">
        <v>37915</v>
      </c>
      <c r="G101" s="122" t="s">
        <v>58</v>
      </c>
      <c r="H101" s="76" t="s">
        <v>320</v>
      </c>
    </row>
    <row r="102" spans="1:8" x14ac:dyDescent="0.3">
      <c r="A102" s="12" t="s">
        <v>321</v>
      </c>
      <c r="B102" s="12" t="s">
        <v>322</v>
      </c>
      <c r="C102" s="14" t="s">
        <v>323</v>
      </c>
      <c r="D102" s="11" t="s">
        <v>324</v>
      </c>
      <c r="E102" s="12" t="s">
        <v>167</v>
      </c>
      <c r="F102" s="17">
        <v>42822</v>
      </c>
      <c r="G102" s="122" t="s">
        <v>19</v>
      </c>
      <c r="H102" s="76" t="s">
        <v>325</v>
      </c>
    </row>
    <row r="103" spans="1:8" x14ac:dyDescent="0.3">
      <c r="A103" s="12" t="s">
        <v>326</v>
      </c>
      <c r="B103" s="12" t="s">
        <v>327</v>
      </c>
      <c r="C103" s="14" t="s">
        <v>328</v>
      </c>
      <c r="D103" s="11" t="s">
        <v>329</v>
      </c>
      <c r="E103" s="12" t="s">
        <v>330</v>
      </c>
      <c r="F103" s="17">
        <v>42897</v>
      </c>
      <c r="G103" s="122" t="s">
        <v>11</v>
      </c>
      <c r="H103" s="76" t="s">
        <v>331</v>
      </c>
    </row>
    <row r="104" spans="1:8" x14ac:dyDescent="0.3">
      <c r="A104" s="12" t="s">
        <v>332</v>
      </c>
      <c r="B104" s="12" t="s">
        <v>333</v>
      </c>
      <c r="C104" s="14" t="s">
        <v>334</v>
      </c>
      <c r="D104" s="11" t="s">
        <v>335</v>
      </c>
      <c r="E104" s="12" t="s">
        <v>336</v>
      </c>
      <c r="F104" s="17">
        <v>42479</v>
      </c>
      <c r="G104" s="122" t="s">
        <v>19</v>
      </c>
      <c r="H104" s="76" t="s">
        <v>337</v>
      </c>
    </row>
    <row r="105" spans="1:8" x14ac:dyDescent="0.3">
      <c r="A105" s="12" t="s">
        <v>338</v>
      </c>
      <c r="B105" s="12" t="s">
        <v>339</v>
      </c>
      <c r="C105" s="14" t="s">
        <v>340</v>
      </c>
      <c r="D105" s="11" t="s">
        <v>341</v>
      </c>
      <c r="E105" s="12" t="s">
        <v>342</v>
      </c>
      <c r="F105" s="17">
        <v>42736</v>
      </c>
      <c r="G105" s="122" t="s">
        <v>11</v>
      </c>
      <c r="H105" s="76" t="s">
        <v>343</v>
      </c>
    </row>
    <row r="106" spans="1:8" x14ac:dyDescent="0.3">
      <c r="A106" s="12" t="s">
        <v>1883</v>
      </c>
      <c r="B106" s="12" t="s">
        <v>1884</v>
      </c>
      <c r="C106" s="6" t="s">
        <v>1885</v>
      </c>
      <c r="D106" s="6" t="s">
        <v>1886</v>
      </c>
      <c r="E106" s="9" t="s">
        <v>1072</v>
      </c>
      <c r="F106" s="15">
        <v>2016</v>
      </c>
      <c r="G106" s="122" t="s">
        <v>1887</v>
      </c>
      <c r="H106" s="13" t="s">
        <v>1888</v>
      </c>
    </row>
    <row r="107" spans="1:8" x14ac:dyDescent="0.3">
      <c r="A107" s="12" t="s">
        <v>344</v>
      </c>
      <c r="B107" s="12" t="s">
        <v>345</v>
      </c>
      <c r="C107" s="14" t="s">
        <v>346</v>
      </c>
      <c r="D107" s="11" t="s">
        <v>347</v>
      </c>
      <c r="E107" s="12" t="s">
        <v>86</v>
      </c>
      <c r="F107" s="17">
        <v>41786</v>
      </c>
      <c r="G107" s="122" t="s">
        <v>11</v>
      </c>
      <c r="H107" s="76" t="s">
        <v>348</v>
      </c>
    </row>
    <row r="108" spans="1:8" x14ac:dyDescent="0.3">
      <c r="A108" s="12" t="s">
        <v>349</v>
      </c>
      <c r="B108" s="12" t="s">
        <v>350</v>
      </c>
      <c r="C108" s="14" t="s">
        <v>351</v>
      </c>
      <c r="D108" s="11" t="s">
        <v>352</v>
      </c>
      <c r="E108" s="12" t="s">
        <v>52</v>
      </c>
      <c r="F108" s="17">
        <v>41750</v>
      </c>
      <c r="G108" s="122" t="s">
        <v>19</v>
      </c>
      <c r="H108" s="76" t="s">
        <v>353</v>
      </c>
    </row>
    <row r="109" spans="1:8" x14ac:dyDescent="0.3">
      <c r="A109" s="7" t="s">
        <v>833</v>
      </c>
      <c r="B109" s="32" t="s">
        <v>834</v>
      </c>
      <c r="C109" s="8" t="s">
        <v>835</v>
      </c>
      <c r="D109" s="6" t="s">
        <v>836</v>
      </c>
      <c r="E109" t="s">
        <v>668</v>
      </c>
      <c r="F109" s="118">
        <v>2018</v>
      </c>
      <c r="G109" s="15" t="s">
        <v>629</v>
      </c>
      <c r="H109" s="13" t="s">
        <v>837</v>
      </c>
    </row>
    <row r="110" spans="1:8" x14ac:dyDescent="0.3">
      <c r="A110" s="7" t="s">
        <v>43</v>
      </c>
      <c r="B110" s="7" t="s">
        <v>44</v>
      </c>
      <c r="C110" s="8" t="str">
        <f>"9783540850502"</f>
        <v>9783540850502</v>
      </c>
      <c r="D110" s="6" t="str">
        <f>"9783540850519"</f>
        <v>9783540850519</v>
      </c>
      <c r="E110" s="7" t="s">
        <v>31</v>
      </c>
      <c r="F110" s="125">
        <v>39448</v>
      </c>
      <c r="G110" s="159" t="s">
        <v>11</v>
      </c>
      <c r="H110" s="13" t="s">
        <v>45</v>
      </c>
    </row>
    <row r="111" spans="1:8" x14ac:dyDescent="0.3">
      <c r="A111" t="s">
        <v>838</v>
      </c>
      <c r="B111" s="32" t="s">
        <v>839</v>
      </c>
      <c r="C111" s="8" t="s">
        <v>840</v>
      </c>
      <c r="D111" s="6" t="s">
        <v>841</v>
      </c>
      <c r="E111" t="s">
        <v>167</v>
      </c>
      <c r="F111" s="118">
        <v>2014</v>
      </c>
      <c r="G111" s="15" t="s">
        <v>629</v>
      </c>
      <c r="H111" s="13" t="s">
        <v>842</v>
      </c>
    </row>
    <row r="112" spans="1:8" x14ac:dyDescent="0.3">
      <c r="A112" s="32" t="s">
        <v>843</v>
      </c>
      <c r="B112" s="32" t="s">
        <v>844</v>
      </c>
      <c r="C112" s="33" t="s">
        <v>845</v>
      </c>
      <c r="D112" s="6" t="s">
        <v>846</v>
      </c>
      <c r="E112" s="32" t="s">
        <v>847</v>
      </c>
      <c r="F112" s="35" t="s">
        <v>628</v>
      </c>
      <c r="G112" s="15" t="s">
        <v>629</v>
      </c>
      <c r="H112" s="13" t="s">
        <v>848</v>
      </c>
    </row>
    <row r="113" spans="1:8" x14ac:dyDescent="0.3">
      <c r="A113" s="7" t="s">
        <v>849</v>
      </c>
      <c r="B113" s="32" t="s">
        <v>850</v>
      </c>
      <c r="C113" s="8" t="s">
        <v>851</v>
      </c>
      <c r="D113" s="6" t="s">
        <v>852</v>
      </c>
      <c r="E113" t="s">
        <v>616</v>
      </c>
      <c r="F113" s="118">
        <v>2017</v>
      </c>
      <c r="G113" s="15" t="s">
        <v>629</v>
      </c>
      <c r="H113" s="13" t="s">
        <v>853</v>
      </c>
    </row>
    <row r="114" spans="1:8" x14ac:dyDescent="0.3">
      <c r="A114" s="114" t="s">
        <v>2348</v>
      </c>
      <c r="B114" s="114" t="s">
        <v>2349</v>
      </c>
      <c r="C114" s="113" t="s">
        <v>2350</v>
      </c>
      <c r="D114" s="113" t="s">
        <v>2351</v>
      </c>
      <c r="E114" s="105" t="s">
        <v>2102</v>
      </c>
      <c r="F114" s="135">
        <v>43369</v>
      </c>
      <c r="G114" s="135" t="s">
        <v>11</v>
      </c>
      <c r="H114" s="110" t="s">
        <v>2352</v>
      </c>
    </row>
    <row r="115" spans="1:8" x14ac:dyDescent="0.3">
      <c r="A115" s="7" t="s">
        <v>854</v>
      </c>
      <c r="B115" s="32" t="s">
        <v>855</v>
      </c>
      <c r="C115" s="8" t="s">
        <v>856</v>
      </c>
      <c r="D115" s="6" t="s">
        <v>857</v>
      </c>
      <c r="E115" s="32" t="s">
        <v>237</v>
      </c>
      <c r="F115" s="118">
        <v>2015</v>
      </c>
      <c r="G115" s="15" t="s">
        <v>674</v>
      </c>
      <c r="H115" s="13" t="s">
        <v>858</v>
      </c>
    </row>
    <row r="116" spans="1:8" x14ac:dyDescent="0.3">
      <c r="A116" s="7" t="s">
        <v>46</v>
      </c>
      <c r="B116" s="7" t="s">
        <v>47</v>
      </c>
      <c r="C116" s="8" t="str">
        <f>"9781118833667"</f>
        <v>9781118833667</v>
      </c>
      <c r="D116" s="6" t="str">
        <f>"9781118847497"</f>
        <v>9781118847497</v>
      </c>
      <c r="E116" s="7" t="s">
        <v>48</v>
      </c>
      <c r="F116" s="125">
        <v>41893</v>
      </c>
      <c r="G116" s="159" t="s">
        <v>11</v>
      </c>
      <c r="H116" s="13" t="s">
        <v>49</v>
      </c>
    </row>
    <row r="117" spans="1:8" x14ac:dyDescent="0.3">
      <c r="A117" s="7" t="s">
        <v>859</v>
      </c>
      <c r="B117" s="32" t="s">
        <v>860</v>
      </c>
      <c r="C117" s="8" t="s">
        <v>861</v>
      </c>
      <c r="D117" s="6" t="s">
        <v>862</v>
      </c>
      <c r="E117" s="32" t="s">
        <v>863</v>
      </c>
      <c r="F117" s="118">
        <v>2017</v>
      </c>
      <c r="G117" s="15" t="s">
        <v>864</v>
      </c>
      <c r="H117" s="13" t="s">
        <v>865</v>
      </c>
    </row>
    <row r="118" spans="1:8" x14ac:dyDescent="0.3">
      <c r="A118" s="7" t="s">
        <v>866</v>
      </c>
      <c r="B118" s="32" t="s">
        <v>867</v>
      </c>
      <c r="C118" s="8" t="s">
        <v>868</v>
      </c>
      <c r="D118" s="6" t="s">
        <v>869</v>
      </c>
      <c r="E118" s="32" t="s">
        <v>863</v>
      </c>
      <c r="F118" s="118">
        <v>2017</v>
      </c>
      <c r="G118" s="15" t="s">
        <v>864</v>
      </c>
      <c r="H118" s="13" t="s">
        <v>870</v>
      </c>
    </row>
    <row r="119" spans="1:8" x14ac:dyDescent="0.3">
      <c r="A119" s="59" t="s">
        <v>2048</v>
      </c>
      <c r="B119" s="59" t="s">
        <v>2049</v>
      </c>
      <c r="C119" s="60">
        <v>9783035609196</v>
      </c>
      <c r="D119" s="60">
        <v>9783035607383</v>
      </c>
      <c r="E119" s="59" t="s">
        <v>1960</v>
      </c>
      <c r="F119" s="117">
        <v>42485</v>
      </c>
      <c r="G119" s="157" t="s">
        <v>11</v>
      </c>
      <c r="H119" s="62" t="s">
        <v>2050</v>
      </c>
    </row>
    <row r="120" spans="1:8" x14ac:dyDescent="0.3">
      <c r="A120" s="7" t="s">
        <v>871</v>
      </c>
      <c r="B120" s="32" t="s">
        <v>872</v>
      </c>
      <c r="C120" s="8" t="s">
        <v>873</v>
      </c>
      <c r="D120" s="6" t="s">
        <v>874</v>
      </c>
      <c r="E120" s="32" t="s">
        <v>875</v>
      </c>
      <c r="F120" s="118">
        <v>2104</v>
      </c>
      <c r="G120" s="15" t="s">
        <v>674</v>
      </c>
      <c r="H120" s="13" t="s">
        <v>876</v>
      </c>
    </row>
    <row r="121" spans="1:8" x14ac:dyDescent="0.3">
      <c r="A121" s="7" t="s">
        <v>877</v>
      </c>
      <c r="B121" s="32" t="s">
        <v>878</v>
      </c>
      <c r="C121" s="8" t="s">
        <v>879</v>
      </c>
      <c r="D121" s="6" t="s">
        <v>880</v>
      </c>
      <c r="E121" s="32" t="s">
        <v>881</v>
      </c>
      <c r="F121" s="118">
        <v>2017</v>
      </c>
      <c r="G121" s="15" t="s">
        <v>864</v>
      </c>
      <c r="H121" s="13" t="s">
        <v>882</v>
      </c>
    </row>
    <row r="122" spans="1:8" x14ac:dyDescent="0.3">
      <c r="A122" s="32" t="s">
        <v>883</v>
      </c>
      <c r="B122" s="32" t="s">
        <v>884</v>
      </c>
      <c r="C122" s="33" t="s">
        <v>885</v>
      </c>
      <c r="D122" s="6" t="s">
        <v>886</v>
      </c>
      <c r="E122" s="32" t="s">
        <v>627</v>
      </c>
      <c r="F122" s="35" t="s">
        <v>887</v>
      </c>
      <c r="G122" s="15" t="s">
        <v>629</v>
      </c>
      <c r="H122" s="13" t="s">
        <v>888</v>
      </c>
    </row>
    <row r="123" spans="1:8" x14ac:dyDescent="0.3">
      <c r="A123" t="s">
        <v>889</v>
      </c>
      <c r="B123" s="32" t="s">
        <v>890</v>
      </c>
      <c r="C123" s="8" t="s">
        <v>891</v>
      </c>
      <c r="D123" s="6" t="s">
        <v>892</v>
      </c>
      <c r="E123" t="s">
        <v>893</v>
      </c>
      <c r="F123" s="118">
        <v>1997</v>
      </c>
      <c r="G123" s="15" t="s">
        <v>629</v>
      </c>
      <c r="H123" s="13" t="s">
        <v>894</v>
      </c>
    </row>
    <row r="124" spans="1:8" x14ac:dyDescent="0.3">
      <c r="A124" s="7" t="s">
        <v>895</v>
      </c>
      <c r="B124" s="32" t="s">
        <v>896</v>
      </c>
      <c r="C124" s="8" t="s">
        <v>897</v>
      </c>
      <c r="D124" s="6" t="s">
        <v>898</v>
      </c>
      <c r="E124" s="32" t="s">
        <v>899</v>
      </c>
      <c r="F124" s="118">
        <v>2012</v>
      </c>
      <c r="G124" s="15" t="s">
        <v>629</v>
      </c>
      <c r="H124" s="13" t="s">
        <v>900</v>
      </c>
    </row>
    <row r="125" spans="1:8" x14ac:dyDescent="0.3">
      <c r="A125" t="s">
        <v>901</v>
      </c>
      <c r="B125" s="32" t="s">
        <v>902</v>
      </c>
      <c r="C125" s="8" t="s">
        <v>903</v>
      </c>
      <c r="D125" s="6" t="s">
        <v>904</v>
      </c>
      <c r="E125" s="7" t="s">
        <v>31</v>
      </c>
      <c r="F125" s="118">
        <v>2011</v>
      </c>
      <c r="G125" s="15" t="s">
        <v>629</v>
      </c>
      <c r="H125" s="13" t="s">
        <v>905</v>
      </c>
    </row>
    <row r="126" spans="1:8" x14ac:dyDescent="0.3">
      <c r="A126" s="4" t="s">
        <v>354</v>
      </c>
      <c r="B126" s="4" t="s">
        <v>355</v>
      </c>
      <c r="C126" s="14"/>
      <c r="D126" s="6" t="s">
        <v>356</v>
      </c>
      <c r="E126" s="4" t="s">
        <v>57</v>
      </c>
      <c r="F126" s="15">
        <v>2013</v>
      </c>
      <c r="G126" s="162" t="s">
        <v>58</v>
      </c>
      <c r="H126" s="76" t="s">
        <v>357</v>
      </c>
    </row>
    <row r="127" spans="1:8" x14ac:dyDescent="0.3">
      <c r="A127" s="32" t="s">
        <v>906</v>
      </c>
      <c r="B127" s="32" t="s">
        <v>907</v>
      </c>
      <c r="C127" s="33" t="s">
        <v>908</v>
      </c>
      <c r="D127" s="6" t="s">
        <v>909</v>
      </c>
      <c r="E127" s="32" t="s">
        <v>627</v>
      </c>
      <c r="F127" s="35" t="s">
        <v>887</v>
      </c>
      <c r="G127" s="15" t="s">
        <v>629</v>
      </c>
      <c r="H127" s="13" t="s">
        <v>910</v>
      </c>
    </row>
    <row r="128" spans="1:8" x14ac:dyDescent="0.3">
      <c r="A128" s="59" t="s">
        <v>1998</v>
      </c>
      <c r="B128" s="59" t="s">
        <v>1999</v>
      </c>
      <c r="C128" s="60">
        <v>9783034607988</v>
      </c>
      <c r="D128" s="60">
        <v>9783034610964</v>
      </c>
      <c r="E128" s="59" t="s">
        <v>1960</v>
      </c>
      <c r="F128" s="117">
        <v>41264</v>
      </c>
      <c r="G128" s="157" t="s">
        <v>11</v>
      </c>
      <c r="H128" s="62" t="s">
        <v>2000</v>
      </c>
    </row>
    <row r="129" spans="1:8" x14ac:dyDescent="0.3">
      <c r="A129" s="32" t="s">
        <v>911</v>
      </c>
      <c r="B129" s="32" t="s">
        <v>912</v>
      </c>
      <c r="C129" s="33" t="s">
        <v>913</v>
      </c>
      <c r="D129" s="6" t="s">
        <v>914</v>
      </c>
      <c r="E129" s="32" t="s">
        <v>634</v>
      </c>
      <c r="F129" s="35" t="s">
        <v>628</v>
      </c>
      <c r="G129" s="15" t="s">
        <v>629</v>
      </c>
      <c r="H129" s="13" t="s">
        <v>915</v>
      </c>
    </row>
    <row r="130" spans="1:8" x14ac:dyDescent="0.3">
      <c r="A130" s="61" t="s">
        <v>2099</v>
      </c>
      <c r="B130" s="61" t="s">
        <v>2100</v>
      </c>
      <c r="D130" s="28" t="s">
        <v>2101</v>
      </c>
      <c r="E130" s="61" t="s">
        <v>2102</v>
      </c>
      <c r="F130" s="122">
        <v>2017</v>
      </c>
      <c r="G130" s="157" t="s">
        <v>11</v>
      </c>
      <c r="H130" s="62" t="s">
        <v>2125</v>
      </c>
    </row>
    <row r="131" spans="1:8" x14ac:dyDescent="0.3">
      <c r="A131" s="32" t="s">
        <v>916</v>
      </c>
      <c r="B131" s="32" t="s">
        <v>917</v>
      </c>
      <c r="C131" s="33" t="s">
        <v>918</v>
      </c>
      <c r="D131" s="6" t="s">
        <v>919</v>
      </c>
      <c r="E131" s="32" t="s">
        <v>627</v>
      </c>
      <c r="F131" s="35" t="s">
        <v>635</v>
      </c>
      <c r="G131" s="15" t="s">
        <v>629</v>
      </c>
      <c r="H131" s="13" t="s">
        <v>920</v>
      </c>
    </row>
    <row r="132" spans="1:8" x14ac:dyDescent="0.3">
      <c r="A132" s="32" t="s">
        <v>921</v>
      </c>
      <c r="B132" s="32" t="s">
        <v>922</v>
      </c>
      <c r="C132" s="33" t="s">
        <v>923</v>
      </c>
      <c r="D132" s="6" t="s">
        <v>924</v>
      </c>
      <c r="E132" s="32" t="s">
        <v>627</v>
      </c>
      <c r="F132" s="35" t="s">
        <v>925</v>
      </c>
      <c r="G132" s="15" t="s">
        <v>629</v>
      </c>
      <c r="H132" s="13" t="s">
        <v>926</v>
      </c>
    </row>
    <row r="133" spans="1:8" x14ac:dyDescent="0.3">
      <c r="A133" s="32" t="s">
        <v>927</v>
      </c>
      <c r="B133" s="32" t="s">
        <v>928</v>
      </c>
      <c r="C133" s="33" t="s">
        <v>929</v>
      </c>
      <c r="D133" s="6" t="s">
        <v>930</v>
      </c>
      <c r="E133" s="32" t="s">
        <v>634</v>
      </c>
      <c r="F133" s="35" t="s">
        <v>701</v>
      </c>
      <c r="G133" s="15" t="s">
        <v>629</v>
      </c>
      <c r="H133" s="13" t="s">
        <v>931</v>
      </c>
    </row>
    <row r="134" spans="1:8" x14ac:dyDescent="0.3">
      <c r="A134" s="32" t="s">
        <v>932</v>
      </c>
      <c r="B134" s="32" t="s">
        <v>933</v>
      </c>
      <c r="C134" s="33" t="s">
        <v>934</v>
      </c>
      <c r="D134" s="6" t="s">
        <v>935</v>
      </c>
      <c r="E134" s="32" t="s">
        <v>847</v>
      </c>
      <c r="F134" s="35" t="s">
        <v>690</v>
      </c>
      <c r="G134" s="15" t="s">
        <v>629</v>
      </c>
      <c r="H134" s="13" t="s">
        <v>936</v>
      </c>
    </row>
    <row r="135" spans="1:8" x14ac:dyDescent="0.3">
      <c r="A135" s="32" t="s">
        <v>937</v>
      </c>
      <c r="B135" s="32" t="s">
        <v>938</v>
      </c>
      <c r="C135" s="33" t="s">
        <v>939</v>
      </c>
      <c r="D135" s="6" t="s">
        <v>940</v>
      </c>
      <c r="E135" s="32" t="s">
        <v>634</v>
      </c>
      <c r="F135" s="35" t="s">
        <v>628</v>
      </c>
      <c r="G135" s="15" t="s">
        <v>629</v>
      </c>
      <c r="H135" s="13" t="s">
        <v>941</v>
      </c>
    </row>
    <row r="136" spans="1:8" x14ac:dyDescent="0.3">
      <c r="A136" s="7" t="s">
        <v>942</v>
      </c>
      <c r="B136" s="32" t="s">
        <v>943</v>
      </c>
      <c r="C136" s="8" t="s">
        <v>944</v>
      </c>
      <c r="D136" s="6" t="s">
        <v>945</v>
      </c>
      <c r="E136" t="s">
        <v>781</v>
      </c>
      <c r="F136" s="18">
        <v>2013</v>
      </c>
      <c r="G136" s="15" t="s">
        <v>629</v>
      </c>
      <c r="H136" s="13" t="s">
        <v>946</v>
      </c>
    </row>
    <row r="137" spans="1:8" x14ac:dyDescent="0.3">
      <c r="A137" s="67" t="s">
        <v>1895</v>
      </c>
      <c r="B137" s="67" t="s">
        <v>1896</v>
      </c>
      <c r="C137" s="68">
        <v>9780471678380</v>
      </c>
      <c r="D137" s="69">
        <v>99977604178</v>
      </c>
      <c r="E137" s="67" t="s">
        <v>1897</v>
      </c>
      <c r="F137" s="126">
        <v>2004</v>
      </c>
      <c r="G137" s="126" t="s">
        <v>1898</v>
      </c>
      <c r="H137" s="78" t="s">
        <v>1899</v>
      </c>
    </row>
    <row r="138" spans="1:8" x14ac:dyDescent="0.3">
      <c r="A138" s="7" t="s">
        <v>947</v>
      </c>
      <c r="B138" s="20" t="s">
        <v>948</v>
      </c>
      <c r="C138" s="8" t="s">
        <v>949</v>
      </c>
      <c r="D138" s="6" t="s">
        <v>950</v>
      </c>
      <c r="E138" s="7" t="s">
        <v>616</v>
      </c>
      <c r="F138" s="118">
        <v>1994</v>
      </c>
      <c r="G138" s="15" t="s">
        <v>629</v>
      </c>
      <c r="H138" s="13" t="s">
        <v>951</v>
      </c>
    </row>
    <row r="139" spans="1:8" x14ac:dyDescent="0.3">
      <c r="A139" s="32" t="s">
        <v>952</v>
      </c>
      <c r="B139" s="32" t="s">
        <v>953</v>
      </c>
      <c r="C139" s="33" t="s">
        <v>954</v>
      </c>
      <c r="D139" s="11" t="s">
        <v>955</v>
      </c>
      <c r="E139" s="32" t="s">
        <v>634</v>
      </c>
      <c r="F139" s="35" t="s">
        <v>690</v>
      </c>
      <c r="G139" s="122" t="s">
        <v>629</v>
      </c>
      <c r="H139" s="76" t="s">
        <v>956</v>
      </c>
    </row>
    <row r="140" spans="1:8" x14ac:dyDescent="0.3">
      <c r="A140" s="32" t="s">
        <v>957</v>
      </c>
      <c r="B140" s="32" t="s">
        <v>953</v>
      </c>
      <c r="C140" s="33" t="s">
        <v>958</v>
      </c>
      <c r="D140" s="11" t="s">
        <v>959</v>
      </c>
      <c r="E140" s="32" t="s">
        <v>634</v>
      </c>
      <c r="F140" s="35" t="s">
        <v>628</v>
      </c>
      <c r="G140" s="122" t="s">
        <v>629</v>
      </c>
      <c r="H140" s="76" t="s">
        <v>960</v>
      </c>
    </row>
    <row r="141" spans="1:8" x14ac:dyDescent="0.3">
      <c r="A141" s="59" t="s">
        <v>1968</v>
      </c>
      <c r="B141" s="59" t="s">
        <v>1969</v>
      </c>
      <c r="C141" s="60">
        <v>9783035608472</v>
      </c>
      <c r="D141" s="60">
        <v>9783035607222</v>
      </c>
      <c r="E141" s="59" t="s">
        <v>1960</v>
      </c>
      <c r="F141" s="117">
        <v>43087</v>
      </c>
      <c r="G141" s="157" t="s">
        <v>11</v>
      </c>
      <c r="H141" s="62" t="s">
        <v>1970</v>
      </c>
    </row>
    <row r="142" spans="1:8" x14ac:dyDescent="0.3">
      <c r="A142" s="141" t="s">
        <v>2024</v>
      </c>
      <c r="B142" s="141" t="s">
        <v>2025</v>
      </c>
      <c r="C142" s="146">
        <v>9783034602075</v>
      </c>
      <c r="D142" s="60">
        <v>9783035603361</v>
      </c>
      <c r="E142" s="141" t="s">
        <v>1960</v>
      </c>
      <c r="F142" s="151">
        <v>42186</v>
      </c>
      <c r="G142" s="157" t="s">
        <v>11</v>
      </c>
      <c r="H142" s="62" t="s">
        <v>2026</v>
      </c>
    </row>
    <row r="143" spans="1:8" x14ac:dyDescent="0.3">
      <c r="A143" s="142" t="s">
        <v>1974</v>
      </c>
      <c r="B143" s="141" t="s">
        <v>1975</v>
      </c>
      <c r="C143" s="146">
        <v>9783035608465</v>
      </c>
      <c r="D143" s="60">
        <v>9783035607154</v>
      </c>
      <c r="E143" s="141" t="s">
        <v>1960</v>
      </c>
      <c r="F143" s="151">
        <v>42814</v>
      </c>
      <c r="G143" s="157" t="s">
        <v>11</v>
      </c>
      <c r="H143" s="62" t="s">
        <v>1976</v>
      </c>
    </row>
    <row r="144" spans="1:8" x14ac:dyDescent="0.3">
      <c r="A144" s="89" t="s">
        <v>2173</v>
      </c>
      <c r="B144" s="23"/>
      <c r="C144" s="27"/>
      <c r="D144" t="s">
        <v>2174</v>
      </c>
      <c r="E144" s="90" t="s">
        <v>616</v>
      </c>
      <c r="F144" s="153" t="s">
        <v>2175</v>
      </c>
      <c r="G144" s="163" t="s">
        <v>11</v>
      </c>
      <c r="H144" s="93" t="s">
        <v>2176</v>
      </c>
    </row>
    <row r="145" spans="1:8" x14ac:dyDescent="0.3">
      <c r="A145" s="89" t="s">
        <v>2177</v>
      </c>
      <c r="B145" s="23"/>
      <c r="C145" s="27"/>
      <c r="D145" s="40" t="s">
        <v>2178</v>
      </c>
      <c r="E145" s="149" t="s">
        <v>616</v>
      </c>
      <c r="F145" s="152" t="s">
        <v>1012</v>
      </c>
      <c r="G145" s="158" t="s">
        <v>11</v>
      </c>
      <c r="H145" s="95" t="s">
        <v>2179</v>
      </c>
    </row>
    <row r="146" spans="1:8" x14ac:dyDescent="0.3">
      <c r="A146" s="143" t="s">
        <v>961</v>
      </c>
      <c r="B146" s="143" t="s">
        <v>962</v>
      </c>
      <c r="C146" s="147" t="s">
        <v>963</v>
      </c>
      <c r="D146" s="139" t="s">
        <v>964</v>
      </c>
      <c r="E146" s="143" t="s">
        <v>634</v>
      </c>
      <c r="F146" s="154" t="s">
        <v>690</v>
      </c>
      <c r="G146" s="127" t="s">
        <v>629</v>
      </c>
      <c r="H146" s="78" t="s">
        <v>965</v>
      </c>
    </row>
    <row r="147" spans="1:8" x14ac:dyDescent="0.3">
      <c r="A147" s="140" t="s">
        <v>966</v>
      </c>
      <c r="B147" s="143" t="s">
        <v>967</v>
      </c>
      <c r="C147" s="145" t="s">
        <v>968</v>
      </c>
      <c r="D147" s="139" t="s">
        <v>969</v>
      </c>
      <c r="E147" s="143" t="s">
        <v>237</v>
      </c>
      <c r="F147" s="150">
        <v>2014</v>
      </c>
      <c r="G147" s="127" t="s">
        <v>674</v>
      </c>
      <c r="H147" s="78" t="s">
        <v>970</v>
      </c>
    </row>
    <row r="148" spans="1:8" x14ac:dyDescent="0.3">
      <c r="A148" s="23" t="s">
        <v>971</v>
      </c>
      <c r="B148" s="23" t="s">
        <v>972</v>
      </c>
      <c r="C148" s="27" t="s">
        <v>973</v>
      </c>
      <c r="D148" s="45" t="s">
        <v>974</v>
      </c>
      <c r="E148" s="25" t="s">
        <v>31</v>
      </c>
      <c r="F148" s="128">
        <v>2018</v>
      </c>
      <c r="G148" s="18" t="s">
        <v>629</v>
      </c>
      <c r="H148" s="13" t="s">
        <v>975</v>
      </c>
    </row>
    <row r="149" spans="1:8" x14ac:dyDescent="0.3">
      <c r="A149" s="7" t="s">
        <v>976</v>
      </c>
      <c r="B149" s="32" t="s">
        <v>977</v>
      </c>
      <c r="C149" s="8" t="s">
        <v>978</v>
      </c>
      <c r="D149" s="6" t="s">
        <v>979</v>
      </c>
      <c r="E149" s="32" t="s">
        <v>237</v>
      </c>
      <c r="F149" s="18">
        <v>2011</v>
      </c>
      <c r="G149" s="15" t="s">
        <v>674</v>
      </c>
      <c r="H149" s="13" t="s">
        <v>980</v>
      </c>
    </row>
    <row r="150" spans="1:8" x14ac:dyDescent="0.3">
      <c r="A150" s="7" t="s">
        <v>981</v>
      </c>
      <c r="B150" s="32" t="s">
        <v>982</v>
      </c>
      <c r="C150" s="8" t="s">
        <v>983</v>
      </c>
      <c r="D150" s="6" t="s">
        <v>984</v>
      </c>
      <c r="E150" s="32" t="s">
        <v>237</v>
      </c>
      <c r="F150" s="18">
        <v>2012</v>
      </c>
      <c r="G150" s="15" t="s">
        <v>674</v>
      </c>
      <c r="H150" s="13" t="s">
        <v>985</v>
      </c>
    </row>
    <row r="151" spans="1:8" x14ac:dyDescent="0.3">
      <c r="A151" s="59" t="s">
        <v>2076</v>
      </c>
      <c r="B151" s="59" t="s">
        <v>2077</v>
      </c>
      <c r="C151" s="60">
        <v>9783764372200</v>
      </c>
      <c r="D151" s="60">
        <v>9783764381660</v>
      </c>
      <c r="E151" s="59" t="s">
        <v>1960</v>
      </c>
      <c r="F151" s="117">
        <v>39751</v>
      </c>
      <c r="G151" s="157" t="s">
        <v>11</v>
      </c>
      <c r="H151" s="62" t="s">
        <v>2078</v>
      </c>
    </row>
    <row r="152" spans="1:8" x14ac:dyDescent="0.3">
      <c r="A152" s="12" t="s">
        <v>358</v>
      </c>
      <c r="B152" s="12" t="s">
        <v>359</v>
      </c>
      <c r="C152" s="14" t="s">
        <v>360</v>
      </c>
      <c r="D152" s="11" t="s">
        <v>361</v>
      </c>
      <c r="E152" s="12" t="s">
        <v>52</v>
      </c>
      <c r="F152" s="17">
        <v>41750</v>
      </c>
      <c r="G152" s="122" t="s">
        <v>19</v>
      </c>
      <c r="H152" s="76" t="s">
        <v>362</v>
      </c>
    </row>
    <row r="153" spans="1:8" x14ac:dyDescent="0.3">
      <c r="A153" s="114" t="s">
        <v>2387</v>
      </c>
      <c r="B153" s="114" t="s">
        <v>2388</v>
      </c>
      <c r="C153" s="114" t="s">
        <v>2389</v>
      </c>
      <c r="D153" s="114" t="s">
        <v>2390</v>
      </c>
      <c r="E153" s="105" t="s">
        <v>2102</v>
      </c>
      <c r="F153" s="136">
        <v>43523</v>
      </c>
      <c r="G153" s="135" t="s">
        <v>11</v>
      </c>
      <c r="H153" s="110" t="s">
        <v>2391</v>
      </c>
    </row>
    <row r="154" spans="1:8" x14ac:dyDescent="0.3">
      <c r="A154" s="138" t="s">
        <v>2163</v>
      </c>
      <c r="B154" s="32" t="s">
        <v>2164</v>
      </c>
      <c r="C154" s="31" t="s">
        <v>2165</v>
      </c>
      <c r="D154" s="24" t="s">
        <v>2166</v>
      </c>
      <c r="E154" s="32" t="s">
        <v>237</v>
      </c>
      <c r="F154" s="18">
        <v>1996</v>
      </c>
      <c r="G154" s="161" t="s">
        <v>629</v>
      </c>
      <c r="H154" s="77" t="s">
        <v>2167</v>
      </c>
    </row>
    <row r="155" spans="1:8" x14ac:dyDescent="0.3">
      <c r="A155" s="32" t="s">
        <v>986</v>
      </c>
      <c r="B155" s="32" t="s">
        <v>987</v>
      </c>
      <c r="C155" s="33" t="s">
        <v>988</v>
      </c>
      <c r="D155" s="6" t="s">
        <v>989</v>
      </c>
      <c r="E155" s="32" t="s">
        <v>990</v>
      </c>
      <c r="F155" s="35" t="s">
        <v>991</v>
      </c>
      <c r="G155" s="15" t="s">
        <v>629</v>
      </c>
      <c r="H155" s="13" t="s">
        <v>992</v>
      </c>
    </row>
    <row r="156" spans="1:8" x14ac:dyDescent="0.3">
      <c r="A156" s="7" t="s">
        <v>50</v>
      </c>
      <c r="B156" s="7" t="s">
        <v>51</v>
      </c>
      <c r="C156" s="8" t="str">
        <f>"9781439804452"</f>
        <v>9781439804452</v>
      </c>
      <c r="D156" s="6" t="str">
        <f>"9781439897836"</f>
        <v>9781439897836</v>
      </c>
      <c r="E156" s="7" t="s">
        <v>52</v>
      </c>
      <c r="F156" s="125">
        <v>40890</v>
      </c>
      <c r="G156" s="159" t="s">
        <v>19</v>
      </c>
      <c r="H156" s="13" t="s">
        <v>53</v>
      </c>
    </row>
    <row r="157" spans="1:8" x14ac:dyDescent="0.3">
      <c r="A157" s="7" t="s">
        <v>993</v>
      </c>
      <c r="B157" s="32" t="s">
        <v>994</v>
      </c>
      <c r="C157" s="8" t="s">
        <v>995</v>
      </c>
      <c r="D157" s="6" t="s">
        <v>996</v>
      </c>
      <c r="E157" s="32" t="s">
        <v>237</v>
      </c>
      <c r="F157" s="118">
        <v>2012</v>
      </c>
      <c r="G157" s="15" t="s">
        <v>674</v>
      </c>
      <c r="H157" s="13" t="s">
        <v>997</v>
      </c>
    </row>
    <row r="158" spans="1:8" x14ac:dyDescent="0.3">
      <c r="A158" s="7" t="s">
        <v>998</v>
      </c>
      <c r="B158" s="32" t="s">
        <v>999</v>
      </c>
      <c r="C158" s="8" t="s">
        <v>1000</v>
      </c>
      <c r="D158" s="6" t="s">
        <v>1001</v>
      </c>
      <c r="E158" s="32" t="s">
        <v>1002</v>
      </c>
      <c r="F158" s="118">
        <v>2014</v>
      </c>
      <c r="G158" s="15" t="s">
        <v>674</v>
      </c>
      <c r="H158" s="13" t="s">
        <v>1003</v>
      </c>
    </row>
    <row r="159" spans="1:8" x14ac:dyDescent="0.3">
      <c r="A159" s="7" t="s">
        <v>54</v>
      </c>
      <c r="B159" s="7" t="s">
        <v>55</v>
      </c>
      <c r="C159" s="8" t="str">
        <f>"9781292058764"</f>
        <v>9781292058764</v>
      </c>
      <c r="D159" s="6" t="str">
        <f>"9781292071046"</f>
        <v>9781292071046</v>
      </c>
      <c r="E159" s="7" t="s">
        <v>56</v>
      </c>
      <c r="F159" s="125">
        <v>41880</v>
      </c>
      <c r="G159" s="159" t="s">
        <v>58</v>
      </c>
      <c r="H159" s="13" t="s">
        <v>59</v>
      </c>
    </row>
    <row r="160" spans="1:8" x14ac:dyDescent="0.3">
      <c r="A160" s="32" t="s">
        <v>1004</v>
      </c>
      <c r="B160" s="32" t="s">
        <v>1005</v>
      </c>
      <c r="C160" s="33" t="s">
        <v>1006</v>
      </c>
      <c r="D160" s="6" t="s">
        <v>1007</v>
      </c>
      <c r="E160" s="32" t="s">
        <v>627</v>
      </c>
      <c r="F160" s="35" t="s">
        <v>887</v>
      </c>
      <c r="G160" s="15" t="s">
        <v>629</v>
      </c>
      <c r="H160" s="13" t="s">
        <v>1008</v>
      </c>
    </row>
    <row r="161" spans="1:8" x14ac:dyDescent="0.3">
      <c r="A161" s="32" t="s">
        <v>1009</v>
      </c>
      <c r="B161" s="32" t="s">
        <v>912</v>
      </c>
      <c r="C161" s="33" t="s">
        <v>1010</v>
      </c>
      <c r="D161" s="6" t="s">
        <v>1011</v>
      </c>
      <c r="E161" s="32" t="s">
        <v>634</v>
      </c>
      <c r="F161" s="35" t="s">
        <v>1012</v>
      </c>
      <c r="G161" s="15" t="s">
        <v>629</v>
      </c>
      <c r="H161" s="13" t="s">
        <v>1013</v>
      </c>
    </row>
    <row r="162" spans="1:8" x14ac:dyDescent="0.3">
      <c r="A162" s="9" t="s">
        <v>363</v>
      </c>
      <c r="B162" s="9" t="s">
        <v>364</v>
      </c>
      <c r="C162" s="10" t="s">
        <v>365</v>
      </c>
      <c r="D162" s="11" t="s">
        <v>366</v>
      </c>
      <c r="E162" s="9" t="s">
        <v>65</v>
      </c>
      <c r="F162" s="22">
        <v>42466</v>
      </c>
      <c r="G162" s="122" t="s">
        <v>11</v>
      </c>
      <c r="H162" s="76" t="s">
        <v>367</v>
      </c>
    </row>
    <row r="163" spans="1:8" x14ac:dyDescent="0.3">
      <c r="A163" s="53" t="s">
        <v>1919</v>
      </c>
      <c r="B163" s="53" t="s">
        <v>1920</v>
      </c>
      <c r="C163" s="10"/>
      <c r="D163" s="41">
        <v>9781439895238</v>
      </c>
      <c r="E163" s="53" t="s">
        <v>237</v>
      </c>
      <c r="F163" s="120">
        <v>2011</v>
      </c>
      <c r="G163" s="118" t="s">
        <v>11</v>
      </c>
      <c r="H163" s="54" t="s">
        <v>1921</v>
      </c>
    </row>
    <row r="164" spans="1:8" x14ac:dyDescent="0.3">
      <c r="A164" s="55" t="s">
        <v>1980</v>
      </c>
      <c r="B164" s="91" t="s">
        <v>1981</v>
      </c>
      <c r="C164" s="92">
        <v>9783764373290</v>
      </c>
      <c r="D164" s="60">
        <v>9783764382858</v>
      </c>
      <c r="E164" s="91" t="s">
        <v>1960</v>
      </c>
      <c r="F164" s="129">
        <v>39042</v>
      </c>
      <c r="G164" s="157" t="s">
        <v>11</v>
      </c>
      <c r="H164" s="62" t="s">
        <v>1982</v>
      </c>
    </row>
    <row r="165" spans="1:8" x14ac:dyDescent="0.3">
      <c r="A165" s="7" t="s">
        <v>1014</v>
      </c>
      <c r="B165" s="32" t="s">
        <v>1015</v>
      </c>
      <c r="C165" s="8" t="s">
        <v>1016</v>
      </c>
      <c r="D165" s="6" t="s">
        <v>1017</v>
      </c>
      <c r="E165" s="40" t="s">
        <v>662</v>
      </c>
      <c r="F165" s="118">
        <v>2009</v>
      </c>
      <c r="G165" s="15" t="s">
        <v>629</v>
      </c>
      <c r="H165" s="13" t="s">
        <v>1018</v>
      </c>
    </row>
    <row r="166" spans="1:8" x14ac:dyDescent="0.3">
      <c r="A166" s="32" t="s">
        <v>1019</v>
      </c>
      <c r="B166" s="32" t="s">
        <v>1020</v>
      </c>
      <c r="C166" s="33" t="s">
        <v>1021</v>
      </c>
      <c r="D166" s="6" t="s">
        <v>1022</v>
      </c>
      <c r="E166" s="32" t="s">
        <v>627</v>
      </c>
      <c r="F166" s="35" t="s">
        <v>887</v>
      </c>
      <c r="G166" s="15" t="s">
        <v>629</v>
      </c>
      <c r="H166" s="13" t="s">
        <v>1023</v>
      </c>
    </row>
    <row r="167" spans="1:8" x14ac:dyDescent="0.3">
      <c r="A167" s="7" t="s">
        <v>1024</v>
      </c>
      <c r="B167" s="32" t="s">
        <v>1025</v>
      </c>
      <c r="C167" s="8" t="s">
        <v>1026</v>
      </c>
      <c r="D167" s="6" t="s">
        <v>1027</v>
      </c>
      <c r="E167" s="32" t="s">
        <v>31</v>
      </c>
      <c r="F167" s="18">
        <v>2011</v>
      </c>
      <c r="G167" s="15" t="s">
        <v>629</v>
      </c>
      <c r="H167" s="13" t="s">
        <v>1028</v>
      </c>
    </row>
    <row r="168" spans="1:8" x14ac:dyDescent="0.3">
      <c r="A168" s="4" t="s">
        <v>368</v>
      </c>
      <c r="B168" s="4" t="s">
        <v>369</v>
      </c>
      <c r="C168" s="14"/>
      <c r="D168" s="6" t="s">
        <v>370</v>
      </c>
      <c r="E168" s="4" t="s">
        <v>57</v>
      </c>
      <c r="F168" s="15">
        <v>2014</v>
      </c>
      <c r="G168" s="156" t="s">
        <v>58</v>
      </c>
      <c r="H168" s="76" t="s">
        <v>371</v>
      </c>
    </row>
    <row r="169" spans="1:8" x14ac:dyDescent="0.3">
      <c r="A169" s="32" t="s">
        <v>1029</v>
      </c>
      <c r="B169" s="32" t="s">
        <v>1030</v>
      </c>
      <c r="C169" s="33" t="s">
        <v>1031</v>
      </c>
      <c r="D169" s="6" t="s">
        <v>1032</v>
      </c>
      <c r="E169" s="32" t="s">
        <v>634</v>
      </c>
      <c r="F169" s="35" t="s">
        <v>628</v>
      </c>
      <c r="G169" s="15" t="s">
        <v>629</v>
      </c>
      <c r="H169" s="13" t="s">
        <v>1033</v>
      </c>
    </row>
    <row r="170" spans="1:8" x14ac:dyDescent="0.3">
      <c r="A170" s="104" t="s">
        <v>2219</v>
      </c>
      <c r="B170" s="97" t="s">
        <v>2220</v>
      </c>
      <c r="C170" s="98" t="s">
        <v>2221</v>
      </c>
      <c r="E170" s="102" t="s">
        <v>2222</v>
      </c>
      <c r="F170" s="15">
        <v>2013</v>
      </c>
      <c r="G170" s="15" t="s">
        <v>19</v>
      </c>
      <c r="H170" s="77" t="s">
        <v>2223</v>
      </c>
    </row>
    <row r="171" spans="1:8" x14ac:dyDescent="0.3">
      <c r="A171" s="7" t="s">
        <v>60</v>
      </c>
      <c r="B171" s="7" t="s">
        <v>61</v>
      </c>
      <c r="C171" s="8" t="str">
        <f>"9781292134338"</f>
        <v>9781292134338</v>
      </c>
      <c r="D171" s="6" t="str">
        <f>"9781292134352"</f>
        <v>9781292134352</v>
      </c>
      <c r="E171" s="7" t="s">
        <v>56</v>
      </c>
      <c r="F171" s="125">
        <v>42803</v>
      </c>
      <c r="G171" s="159" t="s">
        <v>58</v>
      </c>
      <c r="H171" s="13" t="s">
        <v>62</v>
      </c>
    </row>
    <row r="172" spans="1:8" x14ac:dyDescent="0.3">
      <c r="A172" s="32" t="s">
        <v>1034</v>
      </c>
      <c r="B172" s="32" t="s">
        <v>1035</v>
      </c>
      <c r="C172" s="33" t="s">
        <v>1036</v>
      </c>
      <c r="D172" s="6" t="s">
        <v>1037</v>
      </c>
      <c r="E172" s="32" t="s">
        <v>627</v>
      </c>
      <c r="F172" s="35" t="s">
        <v>635</v>
      </c>
      <c r="G172" s="15" t="s">
        <v>629</v>
      </c>
      <c r="H172" s="13" t="s">
        <v>1038</v>
      </c>
    </row>
    <row r="173" spans="1:8" x14ac:dyDescent="0.3">
      <c r="A173" s="7" t="s">
        <v>1039</v>
      </c>
      <c r="B173" s="32" t="s">
        <v>1040</v>
      </c>
      <c r="C173" s="8"/>
      <c r="D173" s="6" t="s">
        <v>1041</v>
      </c>
      <c r="E173" s="32" t="s">
        <v>93</v>
      </c>
      <c r="F173" s="18">
        <v>2018</v>
      </c>
      <c r="G173" s="15" t="s">
        <v>629</v>
      </c>
      <c r="H173" s="13" t="s">
        <v>1042</v>
      </c>
    </row>
    <row r="174" spans="1:8" x14ac:dyDescent="0.3">
      <c r="A174" s="7" t="s">
        <v>1043</v>
      </c>
      <c r="B174" s="32" t="s">
        <v>1044</v>
      </c>
      <c r="C174" s="8" t="s">
        <v>1045</v>
      </c>
      <c r="D174" s="6" t="s">
        <v>1046</v>
      </c>
      <c r="E174" s="32" t="s">
        <v>863</v>
      </c>
      <c r="F174" s="18">
        <v>2015</v>
      </c>
      <c r="G174" s="15" t="s">
        <v>864</v>
      </c>
      <c r="H174" s="13" t="s">
        <v>1047</v>
      </c>
    </row>
    <row r="175" spans="1:8" x14ac:dyDescent="0.3">
      <c r="A175" s="7" t="s">
        <v>63</v>
      </c>
      <c r="B175" s="7" t="s">
        <v>64</v>
      </c>
      <c r="C175" s="8" t="str">
        <f>"9780080254104"</f>
        <v>9780080254104</v>
      </c>
      <c r="D175" s="6" t="str">
        <f>"9781483145372"</f>
        <v>9781483145372</v>
      </c>
      <c r="E175" s="7" t="s">
        <v>65</v>
      </c>
      <c r="F175" s="125">
        <v>41569</v>
      </c>
      <c r="G175" s="159" t="s">
        <v>11</v>
      </c>
      <c r="H175" s="13" t="s">
        <v>67</v>
      </c>
    </row>
    <row r="176" spans="1:8" x14ac:dyDescent="0.3">
      <c r="A176" s="32" t="s">
        <v>1048</v>
      </c>
      <c r="B176" s="32" t="s">
        <v>1049</v>
      </c>
      <c r="C176" s="33" t="s">
        <v>1050</v>
      </c>
      <c r="D176" s="6" t="s">
        <v>1051</v>
      </c>
      <c r="E176" s="32" t="s">
        <v>847</v>
      </c>
      <c r="F176" s="35" t="s">
        <v>628</v>
      </c>
      <c r="G176" s="15" t="s">
        <v>629</v>
      </c>
      <c r="H176" s="13" t="s">
        <v>1052</v>
      </c>
    </row>
    <row r="177" spans="1:8" x14ac:dyDescent="0.3">
      <c r="A177" s="7" t="s">
        <v>68</v>
      </c>
      <c r="B177" s="7" t="s">
        <v>69</v>
      </c>
      <c r="C177" s="8" t="str">
        <f>"9780470174654"</f>
        <v>9780470174654</v>
      </c>
      <c r="D177" s="6" t="str">
        <f>"9780470640357"</f>
        <v>9780470640357</v>
      </c>
      <c r="E177" s="7" t="s">
        <v>10</v>
      </c>
      <c r="F177" s="125">
        <v>40913</v>
      </c>
      <c r="G177" s="159" t="s">
        <v>11</v>
      </c>
      <c r="H177" s="13" t="s">
        <v>70</v>
      </c>
    </row>
    <row r="178" spans="1:8" x14ac:dyDescent="0.3">
      <c r="A178" s="12" t="s">
        <v>372</v>
      </c>
      <c r="B178" s="12" t="s">
        <v>373</v>
      </c>
      <c r="C178" s="14" t="s">
        <v>374</v>
      </c>
      <c r="D178" s="11" t="s">
        <v>375</v>
      </c>
      <c r="E178" s="12" t="s">
        <v>52</v>
      </c>
      <c r="F178" s="17">
        <v>41750</v>
      </c>
      <c r="G178" s="122" t="s">
        <v>19</v>
      </c>
      <c r="H178" s="76" t="s">
        <v>376</v>
      </c>
    </row>
    <row r="179" spans="1:8" x14ac:dyDescent="0.3">
      <c r="A179" s="7" t="s">
        <v>1053</v>
      </c>
      <c r="B179" s="32" t="s">
        <v>1054</v>
      </c>
      <c r="C179" s="8" t="s">
        <v>1055</v>
      </c>
      <c r="D179" s="6" t="s">
        <v>1056</v>
      </c>
      <c r="E179" s="32" t="s">
        <v>167</v>
      </c>
      <c r="F179" s="18">
        <v>2015</v>
      </c>
      <c r="G179" s="15" t="s">
        <v>674</v>
      </c>
      <c r="H179" s="13" t="s">
        <v>1057</v>
      </c>
    </row>
    <row r="180" spans="1:8" x14ac:dyDescent="0.3">
      <c r="A180" s="4" t="s">
        <v>377</v>
      </c>
      <c r="B180" s="4" t="s">
        <v>378</v>
      </c>
      <c r="C180" s="14"/>
      <c r="D180" s="6" t="s">
        <v>379</v>
      </c>
      <c r="E180" s="4" t="s">
        <v>48</v>
      </c>
      <c r="F180" s="15">
        <v>2018</v>
      </c>
      <c r="G180" s="156" t="s">
        <v>11</v>
      </c>
      <c r="H180" s="76" t="s">
        <v>380</v>
      </c>
    </row>
    <row r="181" spans="1:8" x14ac:dyDescent="0.3">
      <c r="A181" s="7" t="s">
        <v>381</v>
      </c>
      <c r="B181" s="7" t="s">
        <v>378</v>
      </c>
      <c r="C181" s="10"/>
      <c r="D181" s="6" t="s">
        <v>382</v>
      </c>
      <c r="E181" s="7" t="s">
        <v>48</v>
      </c>
      <c r="F181" s="18">
        <v>2017</v>
      </c>
      <c r="G181" s="156" t="s">
        <v>11</v>
      </c>
      <c r="H181" s="76" t="s">
        <v>383</v>
      </c>
    </row>
    <row r="182" spans="1:8" x14ac:dyDescent="0.3">
      <c r="A182" s="114" t="s">
        <v>2308</v>
      </c>
      <c r="B182" s="114" t="s">
        <v>2309</v>
      </c>
      <c r="C182" s="113" t="s">
        <v>2310</v>
      </c>
      <c r="D182" s="113" t="s">
        <v>2311</v>
      </c>
      <c r="E182" s="105" t="s">
        <v>2102</v>
      </c>
      <c r="F182" s="134">
        <v>43081</v>
      </c>
      <c r="G182" s="135" t="s">
        <v>11</v>
      </c>
      <c r="H182" s="110" t="s">
        <v>2312</v>
      </c>
    </row>
    <row r="183" spans="1:8" x14ac:dyDescent="0.3">
      <c r="A183" s="7" t="s">
        <v>1058</v>
      </c>
      <c r="B183" s="32" t="s">
        <v>1059</v>
      </c>
      <c r="C183" s="8" t="s">
        <v>1060</v>
      </c>
      <c r="D183" s="6" t="s">
        <v>1061</v>
      </c>
      <c r="E183" s="40" t="s">
        <v>31</v>
      </c>
      <c r="F183" s="118">
        <v>2015</v>
      </c>
      <c r="G183" s="15" t="s">
        <v>629</v>
      </c>
      <c r="H183" s="13" t="s">
        <v>1062</v>
      </c>
    </row>
    <row r="184" spans="1:8" x14ac:dyDescent="0.3">
      <c r="A184" s="7" t="s">
        <v>71</v>
      </c>
      <c r="B184" s="7" t="s">
        <v>72</v>
      </c>
      <c r="C184" s="8" t="str">
        <f>"9781118633939"</f>
        <v>9781118633939</v>
      </c>
      <c r="D184" s="6" t="str">
        <f>"9781118748060"</f>
        <v>9781118748060</v>
      </c>
      <c r="E184" s="7" t="s">
        <v>10</v>
      </c>
      <c r="F184" s="125">
        <v>41544</v>
      </c>
      <c r="G184" s="159" t="s">
        <v>11</v>
      </c>
      <c r="H184" s="13" t="s">
        <v>73</v>
      </c>
    </row>
    <row r="185" spans="1:8" x14ac:dyDescent="0.3">
      <c r="A185" s="53" t="s">
        <v>1922</v>
      </c>
      <c r="B185" s="53" t="s">
        <v>1923</v>
      </c>
      <c r="C185" s="10"/>
      <c r="D185" s="41">
        <v>9780081008058</v>
      </c>
      <c r="E185" s="53" t="s">
        <v>616</v>
      </c>
      <c r="F185" s="120">
        <v>2017</v>
      </c>
      <c r="G185" s="118" t="s">
        <v>11</v>
      </c>
      <c r="H185" s="54" t="s">
        <v>1924</v>
      </c>
    </row>
    <row r="186" spans="1:8" x14ac:dyDescent="0.3">
      <c r="A186" s="7" t="s">
        <v>74</v>
      </c>
      <c r="B186" s="7" t="s">
        <v>75</v>
      </c>
      <c r="C186" s="8" t="str">
        <f>"9781439854945"</f>
        <v>9781439854945</v>
      </c>
      <c r="D186" s="6" t="str">
        <f>"9781439854983"</f>
        <v>9781439854983</v>
      </c>
      <c r="E186" s="7" t="s">
        <v>52</v>
      </c>
      <c r="F186" s="125">
        <v>41085</v>
      </c>
      <c r="G186" s="159" t="s">
        <v>19</v>
      </c>
      <c r="H186" s="13" t="s">
        <v>76</v>
      </c>
    </row>
    <row r="187" spans="1:8" x14ac:dyDescent="0.3">
      <c r="A187" s="50" t="s">
        <v>1910</v>
      </c>
      <c r="B187" s="51" t="s">
        <v>1911</v>
      </c>
      <c r="C187" s="52" t="s">
        <v>1912</v>
      </c>
      <c r="D187" s="52" t="s">
        <v>1913</v>
      </c>
      <c r="E187" s="51" t="s">
        <v>1914</v>
      </c>
      <c r="F187" s="130">
        <v>2008</v>
      </c>
      <c r="G187" s="164" t="s">
        <v>629</v>
      </c>
      <c r="H187" s="62" t="s">
        <v>1915</v>
      </c>
    </row>
    <row r="188" spans="1:8" x14ac:dyDescent="0.3">
      <c r="A188" s="40" t="s">
        <v>1063</v>
      </c>
      <c r="B188" s="32" t="s">
        <v>1064</v>
      </c>
      <c r="C188" s="8" t="s">
        <v>1065</v>
      </c>
      <c r="D188" s="6" t="s">
        <v>1066</v>
      </c>
      <c r="E188" s="40" t="s">
        <v>167</v>
      </c>
      <c r="F188" s="118">
        <v>2016</v>
      </c>
      <c r="G188" s="15" t="s">
        <v>629</v>
      </c>
      <c r="H188" s="13" t="s">
        <v>1067</v>
      </c>
    </row>
    <row r="189" spans="1:8" x14ac:dyDescent="0.3">
      <c r="A189" s="111" t="s">
        <v>2254</v>
      </c>
      <c r="B189" s="111" t="s">
        <v>2255</v>
      </c>
      <c r="C189" s="112" t="s">
        <v>2256</v>
      </c>
      <c r="D189" s="112" t="s">
        <v>2257</v>
      </c>
      <c r="E189" s="105" t="s">
        <v>2102</v>
      </c>
      <c r="F189" s="134">
        <v>42759</v>
      </c>
      <c r="G189" s="135" t="s">
        <v>11</v>
      </c>
      <c r="H189" s="110" t="s">
        <v>2258</v>
      </c>
    </row>
    <row r="190" spans="1:8" x14ac:dyDescent="0.3">
      <c r="A190" s="59" t="s">
        <v>2084</v>
      </c>
      <c r="B190" s="59" t="s">
        <v>2085</v>
      </c>
      <c r="C190" s="60">
        <v>9783038216681</v>
      </c>
      <c r="D190" s="60">
        <v>9783038210221</v>
      </c>
      <c r="E190" s="59" t="s">
        <v>1960</v>
      </c>
      <c r="F190" s="117">
        <v>41598</v>
      </c>
      <c r="G190" s="157" t="s">
        <v>11</v>
      </c>
      <c r="H190" s="62" t="s">
        <v>2086</v>
      </c>
    </row>
    <row r="191" spans="1:8" x14ac:dyDescent="0.3">
      <c r="A191" s="7" t="s">
        <v>77</v>
      </c>
      <c r="B191" s="7" t="s">
        <v>78</v>
      </c>
      <c r="C191" s="8" t="str">
        <f>"9789814725385"</f>
        <v>9789814725385</v>
      </c>
      <c r="D191" s="6" t="str">
        <f>"9789814725392"</f>
        <v>9789814725392</v>
      </c>
      <c r="E191" s="7" t="s">
        <v>79</v>
      </c>
      <c r="F191" s="125">
        <v>42424</v>
      </c>
      <c r="G191" s="159" t="s">
        <v>11</v>
      </c>
      <c r="H191" s="13" t="s">
        <v>80</v>
      </c>
    </row>
    <row r="192" spans="1:8" x14ac:dyDescent="0.3">
      <c r="A192" s="7" t="s">
        <v>81</v>
      </c>
      <c r="B192" s="7" t="s">
        <v>82</v>
      </c>
      <c r="C192" s="8" t="str">
        <f>"9780470171325"</f>
        <v>9780470171325</v>
      </c>
      <c r="D192" s="6" t="str">
        <f>"9781118030653"</f>
        <v>9781118030653</v>
      </c>
      <c r="E192" s="7" t="s">
        <v>10</v>
      </c>
      <c r="F192" s="125">
        <v>36349</v>
      </c>
      <c r="G192" s="159" t="s">
        <v>11</v>
      </c>
      <c r="H192" s="13" t="s">
        <v>83</v>
      </c>
    </row>
    <row r="193" spans="1:8" x14ac:dyDescent="0.3">
      <c r="A193" t="s">
        <v>1068</v>
      </c>
      <c r="B193" s="32" t="s">
        <v>1069</v>
      </c>
      <c r="C193" s="8" t="s">
        <v>1070</v>
      </c>
      <c r="D193" s="6" t="s">
        <v>1071</v>
      </c>
      <c r="E193" t="s">
        <v>1072</v>
      </c>
      <c r="F193" s="118">
        <v>2012</v>
      </c>
      <c r="G193" s="15" t="s">
        <v>674</v>
      </c>
      <c r="H193" s="13" t="s">
        <v>1073</v>
      </c>
    </row>
    <row r="194" spans="1:8" x14ac:dyDescent="0.3">
      <c r="A194" s="32" t="s">
        <v>1074</v>
      </c>
      <c r="B194" s="32" t="s">
        <v>1075</v>
      </c>
      <c r="C194" s="33" t="s">
        <v>1076</v>
      </c>
      <c r="D194" s="6" t="s">
        <v>1077</v>
      </c>
      <c r="E194" s="32" t="s">
        <v>634</v>
      </c>
      <c r="F194" s="35" t="s">
        <v>635</v>
      </c>
      <c r="G194" s="15" t="s">
        <v>629</v>
      </c>
      <c r="H194" s="13" t="s">
        <v>1078</v>
      </c>
    </row>
    <row r="195" spans="1:8" x14ac:dyDescent="0.3">
      <c r="A195" s="7" t="s">
        <v>1079</v>
      </c>
      <c r="B195" s="32" t="s">
        <v>1080</v>
      </c>
      <c r="C195" s="8" t="s">
        <v>1081</v>
      </c>
      <c r="D195" s="6" t="s">
        <v>1082</v>
      </c>
      <c r="E195" s="32" t="s">
        <v>899</v>
      </c>
      <c r="F195" s="118">
        <v>2015</v>
      </c>
      <c r="G195" s="15" t="s">
        <v>629</v>
      </c>
      <c r="H195" s="13" t="s">
        <v>1083</v>
      </c>
    </row>
    <row r="196" spans="1:8" x14ac:dyDescent="0.3">
      <c r="A196" s="7" t="s">
        <v>84</v>
      </c>
      <c r="B196" s="7" t="s">
        <v>85</v>
      </c>
      <c r="C196" s="8" t="str">
        <f>"9783642005404"</f>
        <v>9783642005404</v>
      </c>
      <c r="D196" s="6" t="str">
        <f>"9783642005411"</f>
        <v>9783642005411</v>
      </c>
      <c r="E196" s="7" t="s">
        <v>86</v>
      </c>
      <c r="F196" s="125">
        <v>40042</v>
      </c>
      <c r="G196" s="159" t="s">
        <v>11</v>
      </c>
      <c r="H196" s="13" t="s">
        <v>87</v>
      </c>
    </row>
    <row r="197" spans="1:8" x14ac:dyDescent="0.3">
      <c r="A197" s="32" t="s">
        <v>1084</v>
      </c>
      <c r="B197" s="32" t="s">
        <v>1085</v>
      </c>
      <c r="C197" s="33" t="s">
        <v>1086</v>
      </c>
      <c r="D197" s="6" t="s">
        <v>1087</v>
      </c>
      <c r="E197" s="32" t="s">
        <v>634</v>
      </c>
      <c r="F197" s="35" t="s">
        <v>701</v>
      </c>
      <c r="G197" s="15" t="s">
        <v>629</v>
      </c>
      <c r="H197" s="13" t="s">
        <v>1088</v>
      </c>
    </row>
    <row r="198" spans="1:8" x14ac:dyDescent="0.3">
      <c r="A198" s="32" t="s">
        <v>1089</v>
      </c>
      <c r="B198" s="32" t="s">
        <v>1090</v>
      </c>
      <c r="C198" s="33" t="s">
        <v>1091</v>
      </c>
      <c r="D198" s="6" t="s">
        <v>1092</v>
      </c>
      <c r="E198" s="32" t="s">
        <v>634</v>
      </c>
      <c r="F198" s="35" t="s">
        <v>635</v>
      </c>
      <c r="G198" s="15" t="s">
        <v>629</v>
      </c>
      <c r="H198" s="13" t="s">
        <v>1093</v>
      </c>
    </row>
    <row r="199" spans="1:8" x14ac:dyDescent="0.3">
      <c r="A199" s="59" t="s">
        <v>2001</v>
      </c>
      <c r="B199" s="59" t="s">
        <v>2002</v>
      </c>
      <c r="C199" s="60">
        <v>9783764386467</v>
      </c>
      <c r="D199" s="60">
        <v>9783034610582</v>
      </c>
      <c r="E199" s="59" t="s">
        <v>1960</v>
      </c>
      <c r="F199" s="117">
        <v>39465</v>
      </c>
      <c r="G199" s="157" t="s">
        <v>11</v>
      </c>
      <c r="H199" s="62" t="s">
        <v>2003</v>
      </c>
    </row>
    <row r="200" spans="1:8" x14ac:dyDescent="0.3">
      <c r="A200" s="32" t="s">
        <v>1094</v>
      </c>
      <c r="B200" s="32" t="s">
        <v>1095</v>
      </c>
      <c r="C200" s="33" t="s">
        <v>1096</v>
      </c>
      <c r="D200" s="6" t="s">
        <v>1097</v>
      </c>
      <c r="E200" s="32" t="s">
        <v>990</v>
      </c>
      <c r="F200" s="35" t="s">
        <v>1098</v>
      </c>
      <c r="G200" s="15" t="s">
        <v>629</v>
      </c>
      <c r="H200" s="13" t="s">
        <v>1099</v>
      </c>
    </row>
    <row r="201" spans="1:8" x14ac:dyDescent="0.3">
      <c r="A201" t="s">
        <v>1100</v>
      </c>
      <c r="B201" s="32" t="s">
        <v>1101</v>
      </c>
      <c r="C201" s="8" t="s">
        <v>1102</v>
      </c>
      <c r="D201" s="6" t="s">
        <v>1103</v>
      </c>
      <c r="E201" s="7" t="s">
        <v>1104</v>
      </c>
      <c r="F201" s="118">
        <v>2016</v>
      </c>
      <c r="G201" s="15" t="s">
        <v>674</v>
      </c>
      <c r="H201" s="13" t="s">
        <v>1105</v>
      </c>
    </row>
    <row r="202" spans="1:8" x14ac:dyDescent="0.3">
      <c r="A202" s="12" t="s">
        <v>384</v>
      </c>
      <c r="B202" s="12" t="s">
        <v>385</v>
      </c>
      <c r="C202" s="14" t="s">
        <v>386</v>
      </c>
      <c r="D202" s="11" t="s">
        <v>387</v>
      </c>
      <c r="E202" s="12" t="s">
        <v>167</v>
      </c>
      <c r="F202" s="17">
        <v>37510</v>
      </c>
      <c r="G202" s="122" t="s">
        <v>19</v>
      </c>
      <c r="H202" s="76" t="s">
        <v>388</v>
      </c>
    </row>
    <row r="203" spans="1:8" x14ac:dyDescent="0.3">
      <c r="A203" s="12" t="s">
        <v>389</v>
      </c>
      <c r="B203" s="12" t="s">
        <v>390</v>
      </c>
      <c r="C203" s="14" t="s">
        <v>391</v>
      </c>
      <c r="D203" s="11" t="s">
        <v>392</v>
      </c>
      <c r="E203" s="12" t="s">
        <v>167</v>
      </c>
      <c r="F203" s="17">
        <v>36622</v>
      </c>
      <c r="G203" s="122" t="s">
        <v>19</v>
      </c>
      <c r="H203" s="76" t="s">
        <v>393</v>
      </c>
    </row>
    <row r="204" spans="1:8" x14ac:dyDescent="0.3">
      <c r="A204" s="12" t="s">
        <v>394</v>
      </c>
      <c r="B204" s="12" t="s">
        <v>395</v>
      </c>
      <c r="C204" s="14" t="s">
        <v>396</v>
      </c>
      <c r="D204" s="11" t="s">
        <v>397</v>
      </c>
      <c r="E204" s="12" t="s">
        <v>398</v>
      </c>
      <c r="F204" s="17">
        <v>42922</v>
      </c>
      <c r="G204" s="122" t="s">
        <v>11</v>
      </c>
      <c r="H204" s="76" t="s">
        <v>399</v>
      </c>
    </row>
    <row r="205" spans="1:8" x14ac:dyDescent="0.3">
      <c r="A205" s="7" t="s">
        <v>1106</v>
      </c>
      <c r="B205" s="32" t="s">
        <v>1107</v>
      </c>
      <c r="C205" s="8" t="s">
        <v>1108</v>
      </c>
      <c r="D205" s="6" t="s">
        <v>1109</v>
      </c>
      <c r="E205" s="32" t="s">
        <v>1110</v>
      </c>
      <c r="F205" s="18">
        <v>2017</v>
      </c>
      <c r="G205" s="15" t="s">
        <v>629</v>
      </c>
      <c r="H205" s="13" t="s">
        <v>1111</v>
      </c>
    </row>
    <row r="206" spans="1:8" x14ac:dyDescent="0.3">
      <c r="A206" s="114" t="s">
        <v>2377</v>
      </c>
      <c r="B206" s="114" t="s">
        <v>2378</v>
      </c>
      <c r="C206" s="114" t="s">
        <v>2379</v>
      </c>
      <c r="D206" s="114" t="s">
        <v>2380</v>
      </c>
      <c r="E206" s="105" t="s">
        <v>2102</v>
      </c>
      <c r="F206" s="136">
        <v>43487</v>
      </c>
      <c r="G206" s="135" t="s">
        <v>11</v>
      </c>
      <c r="H206" s="110" t="s">
        <v>2381</v>
      </c>
    </row>
    <row r="207" spans="1:8" x14ac:dyDescent="0.3">
      <c r="A207" s="7" t="s">
        <v>88</v>
      </c>
      <c r="B207" s="7"/>
      <c r="C207" s="8"/>
      <c r="E207" s="7"/>
      <c r="F207" s="18"/>
      <c r="G207" s="159" t="s">
        <v>11</v>
      </c>
      <c r="H207" s="13" t="s">
        <v>89</v>
      </c>
    </row>
    <row r="208" spans="1:8" x14ac:dyDescent="0.3">
      <c r="A208" s="12" t="s">
        <v>400</v>
      </c>
      <c r="B208" s="12" t="s">
        <v>401</v>
      </c>
      <c r="C208" s="14" t="s">
        <v>402</v>
      </c>
      <c r="D208" s="11" t="s">
        <v>403</v>
      </c>
      <c r="E208" s="12" t="s">
        <v>52</v>
      </c>
      <c r="F208" s="17">
        <v>42587</v>
      </c>
      <c r="G208" s="122" t="s">
        <v>19</v>
      </c>
      <c r="H208" s="76" t="s">
        <v>404</v>
      </c>
    </row>
    <row r="209" spans="1:8" x14ac:dyDescent="0.3">
      <c r="A209" s="4" t="s">
        <v>1112</v>
      </c>
      <c r="B209" s="32" t="s">
        <v>1113</v>
      </c>
      <c r="C209" s="5" t="s">
        <v>1114</v>
      </c>
      <c r="D209" s="6" t="s">
        <v>1115</v>
      </c>
      <c r="E209" t="s">
        <v>1116</v>
      </c>
      <c r="F209" s="118">
        <v>2010</v>
      </c>
      <c r="G209" s="15" t="s">
        <v>629</v>
      </c>
      <c r="H209" s="13" t="s">
        <v>1117</v>
      </c>
    </row>
    <row r="210" spans="1:8" x14ac:dyDescent="0.3">
      <c r="A210" s="7" t="s">
        <v>1118</v>
      </c>
      <c r="B210" s="20" t="s">
        <v>1119</v>
      </c>
      <c r="C210" s="8" t="s">
        <v>1120</v>
      </c>
      <c r="D210" s="6" t="s">
        <v>1121</v>
      </c>
      <c r="E210" s="7" t="s">
        <v>616</v>
      </c>
      <c r="F210" s="118">
        <v>2013</v>
      </c>
      <c r="G210" s="15" t="s">
        <v>629</v>
      </c>
      <c r="H210" s="13" t="s">
        <v>1122</v>
      </c>
    </row>
    <row r="211" spans="1:8" x14ac:dyDescent="0.3">
      <c r="A211" s="109" t="s">
        <v>2236</v>
      </c>
      <c r="B211" s="109" t="s">
        <v>2363</v>
      </c>
      <c r="C211" s="106" t="s">
        <v>2364</v>
      </c>
      <c r="D211" s="106" t="s">
        <v>2365</v>
      </c>
      <c r="E211" s="105" t="s">
        <v>2102</v>
      </c>
      <c r="F211" s="135">
        <v>43395</v>
      </c>
      <c r="G211" s="135" t="s">
        <v>11</v>
      </c>
      <c r="H211" s="110" t="s">
        <v>2366</v>
      </c>
    </row>
    <row r="212" spans="1:8" x14ac:dyDescent="0.3">
      <c r="A212" s="4" t="s">
        <v>1123</v>
      </c>
      <c r="B212" s="32" t="s">
        <v>1124</v>
      </c>
      <c r="C212" s="5" t="s">
        <v>1125</v>
      </c>
      <c r="D212" s="6" t="s">
        <v>1126</v>
      </c>
      <c r="E212" s="4" t="s">
        <v>31</v>
      </c>
      <c r="F212" s="118">
        <v>2015</v>
      </c>
      <c r="G212" s="15" t="s">
        <v>629</v>
      </c>
      <c r="H212" s="13" t="s">
        <v>1127</v>
      </c>
    </row>
    <row r="213" spans="1:8" x14ac:dyDescent="0.3">
      <c r="A213" s="12" t="s">
        <v>405</v>
      </c>
      <c r="B213" s="12" t="s">
        <v>406</v>
      </c>
      <c r="C213" s="14" t="s">
        <v>407</v>
      </c>
      <c r="D213" s="11" t="s">
        <v>408</v>
      </c>
      <c r="E213" s="12" t="s">
        <v>79</v>
      </c>
      <c r="F213" s="17">
        <v>41773</v>
      </c>
      <c r="G213" s="122" t="s">
        <v>11</v>
      </c>
      <c r="H213" s="76" t="s">
        <v>409</v>
      </c>
    </row>
    <row r="214" spans="1:8" x14ac:dyDescent="0.3">
      <c r="A214" s="7" t="s">
        <v>1128</v>
      </c>
      <c r="B214" s="32" t="s">
        <v>1129</v>
      </c>
      <c r="C214" s="8" t="s">
        <v>1130</v>
      </c>
      <c r="D214" s="6" t="s">
        <v>1131</v>
      </c>
      <c r="E214" s="32" t="s">
        <v>31</v>
      </c>
      <c r="F214" s="18">
        <v>2016</v>
      </c>
      <c r="G214" s="15" t="s">
        <v>629</v>
      </c>
      <c r="H214" s="13" t="s">
        <v>1132</v>
      </c>
    </row>
    <row r="215" spans="1:8" x14ac:dyDescent="0.3">
      <c r="A215" s="7" t="s">
        <v>1133</v>
      </c>
      <c r="B215" s="32" t="s">
        <v>1134</v>
      </c>
      <c r="C215" s="8" t="s">
        <v>1135</v>
      </c>
      <c r="D215" s="6" t="s">
        <v>1136</v>
      </c>
      <c r="E215" s="32" t="s">
        <v>1137</v>
      </c>
      <c r="F215" s="18">
        <v>2018</v>
      </c>
      <c r="G215" s="15" t="s">
        <v>629</v>
      </c>
      <c r="H215" s="13" t="s">
        <v>1138</v>
      </c>
    </row>
    <row r="216" spans="1:8" x14ac:dyDescent="0.3">
      <c r="A216" s="4" t="s">
        <v>1139</v>
      </c>
      <c r="B216" s="32" t="s">
        <v>1140</v>
      </c>
      <c r="C216" s="5" t="s">
        <v>1141</v>
      </c>
      <c r="D216" s="6" t="s">
        <v>1142</v>
      </c>
      <c r="E216" t="s">
        <v>1116</v>
      </c>
      <c r="F216" s="118">
        <v>2014</v>
      </c>
      <c r="G216" s="15" t="s">
        <v>629</v>
      </c>
      <c r="H216" s="13" t="s">
        <v>1143</v>
      </c>
    </row>
    <row r="217" spans="1:8" x14ac:dyDescent="0.3">
      <c r="A217" t="s">
        <v>1144</v>
      </c>
      <c r="B217" s="32" t="s">
        <v>1145</v>
      </c>
      <c r="C217" s="5" t="s">
        <v>1146</v>
      </c>
      <c r="D217" s="6" t="s">
        <v>1147</v>
      </c>
      <c r="E217" t="s">
        <v>1116</v>
      </c>
      <c r="F217" s="118">
        <v>2015</v>
      </c>
      <c r="G217" s="15" t="s">
        <v>629</v>
      </c>
      <c r="H217" s="13" t="s">
        <v>1148</v>
      </c>
    </row>
    <row r="218" spans="1:8" x14ac:dyDescent="0.3">
      <c r="A218" s="111" t="s">
        <v>2264</v>
      </c>
      <c r="B218" s="111" t="s">
        <v>2265</v>
      </c>
      <c r="C218" s="113" t="s">
        <v>2266</v>
      </c>
      <c r="D218" s="113" t="s">
        <v>2267</v>
      </c>
      <c r="E218" s="105" t="s">
        <v>2102</v>
      </c>
      <c r="F218" s="134">
        <v>42814</v>
      </c>
      <c r="G218" s="135" t="s">
        <v>11</v>
      </c>
      <c r="H218" s="110" t="s">
        <v>2268</v>
      </c>
    </row>
    <row r="219" spans="1:8" x14ac:dyDescent="0.3">
      <c r="A219" s="4" t="s">
        <v>1149</v>
      </c>
      <c r="B219" s="7" t="s">
        <v>1150</v>
      </c>
      <c r="C219" s="5" t="s">
        <v>1151</v>
      </c>
      <c r="D219" s="6" t="s">
        <v>1152</v>
      </c>
      <c r="E219" s="7" t="s">
        <v>31</v>
      </c>
      <c r="F219" s="18">
        <v>2009</v>
      </c>
      <c r="G219" s="15" t="s">
        <v>629</v>
      </c>
      <c r="H219" s="13" t="s">
        <v>1153</v>
      </c>
    </row>
    <row r="220" spans="1:8" x14ac:dyDescent="0.3">
      <c r="A220" s="12" t="s">
        <v>410</v>
      </c>
      <c r="B220" s="12" t="s">
        <v>411</v>
      </c>
      <c r="C220" s="14" t="s">
        <v>412</v>
      </c>
      <c r="D220" s="11" t="s">
        <v>413</v>
      </c>
      <c r="E220" s="12" t="s">
        <v>31</v>
      </c>
      <c r="F220" s="17">
        <v>41773</v>
      </c>
      <c r="G220" s="122" t="s">
        <v>11</v>
      </c>
      <c r="H220" s="76" t="s">
        <v>414</v>
      </c>
    </row>
    <row r="221" spans="1:8" x14ac:dyDescent="0.3">
      <c r="A221" s="7" t="s">
        <v>90</v>
      </c>
      <c r="B221" s="7" t="s">
        <v>91</v>
      </c>
      <c r="C221" s="8" t="str">
        <f>"9781788294669"</f>
        <v>9781788294669</v>
      </c>
      <c r="D221" s="6" t="str">
        <f>"9781788298339"</f>
        <v>9781788298339</v>
      </c>
      <c r="E221" s="7" t="s">
        <v>92</v>
      </c>
      <c r="F221" s="125">
        <v>43098</v>
      </c>
      <c r="G221" s="159" t="s">
        <v>11</v>
      </c>
      <c r="H221" s="13" t="s">
        <v>94</v>
      </c>
    </row>
    <row r="222" spans="1:8" x14ac:dyDescent="0.3">
      <c r="A222" s="59" t="s">
        <v>2033</v>
      </c>
      <c r="B222" s="59" t="s">
        <v>2034</v>
      </c>
      <c r="C222" s="60">
        <v>9783110375275</v>
      </c>
      <c r="D222" s="60">
        <v>9783110375435</v>
      </c>
      <c r="E222" s="59" t="s">
        <v>1960</v>
      </c>
      <c r="F222" s="117">
        <v>42436</v>
      </c>
      <c r="G222" s="157" t="s">
        <v>11</v>
      </c>
      <c r="H222" s="62" t="s">
        <v>2035</v>
      </c>
    </row>
    <row r="223" spans="1:8" x14ac:dyDescent="0.3">
      <c r="A223" s="7" t="s">
        <v>1154</v>
      </c>
      <c r="B223" s="32" t="s">
        <v>1155</v>
      </c>
      <c r="C223" s="8" t="s">
        <v>1156</v>
      </c>
      <c r="D223" s="6" t="s">
        <v>1157</v>
      </c>
      <c r="E223" s="32" t="s">
        <v>31</v>
      </c>
      <c r="F223" s="118">
        <v>2018</v>
      </c>
      <c r="G223" s="15" t="s">
        <v>629</v>
      </c>
      <c r="H223" s="13" t="s">
        <v>1158</v>
      </c>
    </row>
    <row r="224" spans="1:8" x14ac:dyDescent="0.3">
      <c r="A224" s="7" t="s">
        <v>1159</v>
      </c>
      <c r="B224" s="32" t="s">
        <v>1160</v>
      </c>
      <c r="C224" s="8" t="s">
        <v>1161</v>
      </c>
      <c r="D224" s="6" t="s">
        <v>1162</v>
      </c>
      <c r="E224" s="32" t="s">
        <v>1163</v>
      </c>
      <c r="F224" s="118">
        <v>2016</v>
      </c>
      <c r="G224" s="15" t="s">
        <v>629</v>
      </c>
      <c r="H224" s="13" t="s">
        <v>1164</v>
      </c>
    </row>
    <row r="225" spans="1:8" x14ac:dyDescent="0.3">
      <c r="A225" s="32" t="s">
        <v>1165</v>
      </c>
      <c r="B225" s="32" t="s">
        <v>917</v>
      </c>
      <c r="C225" s="33" t="s">
        <v>1166</v>
      </c>
      <c r="D225" s="6" t="s">
        <v>1167</v>
      </c>
      <c r="E225" s="32" t="s">
        <v>627</v>
      </c>
      <c r="F225" s="35" t="s">
        <v>1168</v>
      </c>
      <c r="G225" s="15" t="s">
        <v>629</v>
      </c>
      <c r="H225" s="13" t="s">
        <v>1169</v>
      </c>
    </row>
    <row r="226" spans="1:8" x14ac:dyDescent="0.3">
      <c r="A226" s="59" t="s">
        <v>2051</v>
      </c>
      <c r="B226" s="59" t="s">
        <v>2052</v>
      </c>
      <c r="C226" s="60">
        <v>9783038214731</v>
      </c>
      <c r="D226" s="60">
        <v>9783035611250</v>
      </c>
      <c r="E226" s="59" t="s">
        <v>1960</v>
      </c>
      <c r="F226" s="117">
        <v>43164</v>
      </c>
      <c r="G226" s="157" t="s">
        <v>11</v>
      </c>
      <c r="H226" s="62" t="s">
        <v>2053</v>
      </c>
    </row>
    <row r="227" spans="1:8" x14ac:dyDescent="0.3">
      <c r="A227" s="32" t="s">
        <v>1170</v>
      </c>
      <c r="B227" s="32" t="s">
        <v>1171</v>
      </c>
      <c r="C227" s="33" t="s">
        <v>1172</v>
      </c>
      <c r="D227" s="6" t="s">
        <v>1173</v>
      </c>
      <c r="E227" s="32" t="s">
        <v>634</v>
      </c>
      <c r="F227" s="35" t="s">
        <v>690</v>
      </c>
      <c r="G227" s="15" t="s">
        <v>629</v>
      </c>
      <c r="H227" s="13" t="s">
        <v>1174</v>
      </c>
    </row>
    <row r="228" spans="1:8" x14ac:dyDescent="0.3">
      <c r="A228" s="7" t="s">
        <v>1175</v>
      </c>
      <c r="B228" s="32" t="s">
        <v>1176</v>
      </c>
      <c r="C228" s="8" t="s">
        <v>1177</v>
      </c>
      <c r="D228" s="6" t="s">
        <v>1178</v>
      </c>
      <c r="E228" s="32" t="s">
        <v>1179</v>
      </c>
      <c r="F228" s="118">
        <v>2011</v>
      </c>
      <c r="G228" s="15" t="s">
        <v>629</v>
      </c>
      <c r="H228" s="13" t="s">
        <v>1180</v>
      </c>
    </row>
    <row r="229" spans="1:8" x14ac:dyDescent="0.3">
      <c r="A229" s="7" t="s">
        <v>1181</v>
      </c>
      <c r="B229" s="7" t="s">
        <v>1182</v>
      </c>
      <c r="C229" s="41">
        <v>9780521878906</v>
      </c>
      <c r="D229" s="42" t="s">
        <v>1183</v>
      </c>
      <c r="E229" s="9" t="s">
        <v>1072</v>
      </c>
      <c r="F229" s="18">
        <v>2008</v>
      </c>
      <c r="G229" s="18" t="s">
        <v>19</v>
      </c>
      <c r="H229" s="79" t="s">
        <v>1184</v>
      </c>
    </row>
    <row r="230" spans="1:8" x14ac:dyDescent="0.3">
      <c r="A230" s="16" t="s">
        <v>2228</v>
      </c>
      <c r="B230" s="4" t="s">
        <v>2229</v>
      </c>
      <c r="C230" s="5" t="s">
        <v>2230</v>
      </c>
      <c r="E230" s="4" t="s">
        <v>2231</v>
      </c>
      <c r="F230" s="122">
        <v>2019</v>
      </c>
      <c r="G230" s="15" t="s">
        <v>11</v>
      </c>
      <c r="H230" s="77" t="s">
        <v>2232</v>
      </c>
    </row>
    <row r="231" spans="1:8" x14ac:dyDescent="0.3">
      <c r="A231" s="7" t="s">
        <v>1185</v>
      </c>
      <c r="B231" s="32" t="s">
        <v>1186</v>
      </c>
      <c r="C231" s="8" t="s">
        <v>1187</v>
      </c>
      <c r="D231" s="6" t="s">
        <v>1188</v>
      </c>
      <c r="E231" s="32" t="s">
        <v>31</v>
      </c>
      <c r="F231" s="118">
        <v>2018</v>
      </c>
      <c r="G231" s="15" t="s">
        <v>629</v>
      </c>
      <c r="H231" s="13" t="s">
        <v>1189</v>
      </c>
    </row>
    <row r="232" spans="1:8" x14ac:dyDescent="0.3">
      <c r="A232" s="7" t="s">
        <v>95</v>
      </c>
      <c r="B232" s="7" t="s">
        <v>96</v>
      </c>
      <c r="C232" s="8" t="str">
        <f>"9780128024126"</f>
        <v>9780128024126</v>
      </c>
      <c r="D232" s="6" t="str">
        <f>"9780128026649"</f>
        <v>9780128026649</v>
      </c>
      <c r="E232" s="7" t="s">
        <v>65</v>
      </c>
      <c r="F232" s="125">
        <v>42545</v>
      </c>
      <c r="G232" s="159" t="s">
        <v>11</v>
      </c>
      <c r="H232" s="13" t="s">
        <v>98</v>
      </c>
    </row>
    <row r="233" spans="1:8" x14ac:dyDescent="0.3">
      <c r="A233" s="7" t="s">
        <v>99</v>
      </c>
      <c r="B233" s="7" t="s">
        <v>100</v>
      </c>
      <c r="C233" s="8" t="str">
        <f>"9781292094939"</f>
        <v>9781292094939</v>
      </c>
      <c r="D233" s="6" t="str">
        <f>"9781292094946"</f>
        <v>9781292094946</v>
      </c>
      <c r="E233" s="7" t="s">
        <v>56</v>
      </c>
      <c r="F233" s="125">
        <v>42201</v>
      </c>
      <c r="G233" s="159" t="s">
        <v>58</v>
      </c>
      <c r="H233" s="13" t="s">
        <v>101</v>
      </c>
    </row>
    <row r="234" spans="1:8" x14ac:dyDescent="0.3">
      <c r="A234" s="114" t="s">
        <v>2298</v>
      </c>
      <c r="B234" s="114" t="s">
        <v>2299</v>
      </c>
      <c r="C234" s="113" t="s">
        <v>2300</v>
      </c>
      <c r="D234" s="113" t="s">
        <v>2301</v>
      </c>
      <c r="E234" s="105" t="s">
        <v>2102</v>
      </c>
      <c r="F234" s="134">
        <v>42970</v>
      </c>
      <c r="G234" s="135" t="s">
        <v>11</v>
      </c>
      <c r="H234" s="110" t="s">
        <v>2302</v>
      </c>
    </row>
    <row r="235" spans="1:8" x14ac:dyDescent="0.3">
      <c r="A235" s="7" t="s">
        <v>1190</v>
      </c>
      <c r="B235" s="32" t="s">
        <v>1191</v>
      </c>
      <c r="C235" s="8" t="s">
        <v>1192</v>
      </c>
      <c r="D235" s="6" t="s">
        <v>1193</v>
      </c>
      <c r="E235" s="32" t="s">
        <v>31</v>
      </c>
      <c r="F235" s="118">
        <v>2018</v>
      </c>
      <c r="G235" s="15" t="s">
        <v>629</v>
      </c>
      <c r="H235" s="13" t="s">
        <v>1194</v>
      </c>
    </row>
    <row r="236" spans="1:8" x14ac:dyDescent="0.3">
      <c r="A236" s="4" t="s">
        <v>415</v>
      </c>
      <c r="B236" s="4" t="s">
        <v>416</v>
      </c>
      <c r="C236" s="14"/>
      <c r="D236" s="6" t="s">
        <v>417</v>
      </c>
      <c r="E236" s="4" t="s">
        <v>31</v>
      </c>
      <c r="F236" s="15">
        <v>2010</v>
      </c>
      <c r="G236" s="156" t="s">
        <v>11</v>
      </c>
      <c r="H236" s="76" t="s">
        <v>418</v>
      </c>
    </row>
    <row r="237" spans="1:8" x14ac:dyDescent="0.3">
      <c r="A237" s="114" t="s">
        <v>2343</v>
      </c>
      <c r="B237" s="114" t="s">
        <v>2344</v>
      </c>
      <c r="C237" s="113" t="s">
        <v>2345</v>
      </c>
      <c r="D237" s="113" t="s">
        <v>2346</v>
      </c>
      <c r="E237" s="105" t="s">
        <v>2102</v>
      </c>
      <c r="F237" s="135">
        <v>43273</v>
      </c>
      <c r="G237" s="135" t="s">
        <v>11</v>
      </c>
      <c r="H237" s="110" t="s">
        <v>2347</v>
      </c>
    </row>
    <row r="238" spans="1:8" x14ac:dyDescent="0.3">
      <c r="A238" s="114" t="s">
        <v>2353</v>
      </c>
      <c r="B238" s="114" t="s">
        <v>2354</v>
      </c>
      <c r="C238" s="113" t="s">
        <v>2355</v>
      </c>
      <c r="D238" s="113" t="s">
        <v>2356</v>
      </c>
      <c r="E238" s="105" t="s">
        <v>2102</v>
      </c>
      <c r="F238" s="135">
        <v>43369</v>
      </c>
      <c r="G238" s="135" t="s">
        <v>11</v>
      </c>
      <c r="H238" s="110" t="s">
        <v>2357</v>
      </c>
    </row>
    <row r="239" spans="1:8" x14ac:dyDescent="0.3">
      <c r="A239" s="7" t="s">
        <v>102</v>
      </c>
      <c r="B239" s="7" t="s">
        <v>103</v>
      </c>
      <c r="C239" s="8" t="str">
        <f>"9781118194638"</f>
        <v>9781118194638</v>
      </c>
      <c r="D239" s="6" t="str">
        <f>"9781119028406"</f>
        <v>9781119028406</v>
      </c>
      <c r="E239" s="7" t="s">
        <v>48</v>
      </c>
      <c r="F239" s="125">
        <v>42075</v>
      </c>
      <c r="G239" s="159" t="s">
        <v>11</v>
      </c>
      <c r="H239" s="13" t="s">
        <v>104</v>
      </c>
    </row>
    <row r="240" spans="1:8" x14ac:dyDescent="0.3">
      <c r="A240" s="61" t="s">
        <v>2103</v>
      </c>
      <c r="B240" s="61" t="s">
        <v>2104</v>
      </c>
      <c r="D240" s="28" t="s">
        <v>2105</v>
      </c>
      <c r="E240" s="61" t="s">
        <v>2106</v>
      </c>
      <c r="F240" s="122" t="s">
        <v>2107</v>
      </c>
      <c r="G240" s="157" t="s">
        <v>11</v>
      </c>
      <c r="H240" s="77" t="s">
        <v>2126</v>
      </c>
    </row>
    <row r="241" spans="1:8" x14ac:dyDescent="0.3">
      <c r="A241" s="4" t="s">
        <v>1845</v>
      </c>
      <c r="B241" s="9" t="s">
        <v>1846</v>
      </c>
      <c r="C241" s="41">
        <v>9781305118423</v>
      </c>
      <c r="D241" s="45" t="s">
        <v>1847</v>
      </c>
      <c r="E241" s="9" t="s">
        <v>1848</v>
      </c>
      <c r="F241" s="18">
        <v>2016</v>
      </c>
      <c r="G241" s="18" t="s">
        <v>58</v>
      </c>
      <c r="H241" s="13" t="s">
        <v>1849</v>
      </c>
    </row>
    <row r="242" spans="1:8" x14ac:dyDescent="0.3">
      <c r="A242" s="53" t="s">
        <v>1925</v>
      </c>
      <c r="B242" s="53" t="s">
        <v>1926</v>
      </c>
      <c r="C242" s="55"/>
      <c r="D242" s="41">
        <v>9783319668666</v>
      </c>
      <c r="E242" s="53" t="s">
        <v>31</v>
      </c>
      <c r="F242" s="120">
        <v>2018</v>
      </c>
      <c r="G242" s="118" t="s">
        <v>11</v>
      </c>
      <c r="H242" s="80" t="s">
        <v>1927</v>
      </c>
    </row>
    <row r="243" spans="1:8" x14ac:dyDescent="0.3">
      <c r="A243" s="111" t="s">
        <v>2269</v>
      </c>
      <c r="B243" s="111" t="s">
        <v>2255</v>
      </c>
      <c r="C243" s="113" t="s">
        <v>2270</v>
      </c>
      <c r="D243" s="113" t="s">
        <v>2271</v>
      </c>
      <c r="E243" s="105" t="s">
        <v>2102</v>
      </c>
      <c r="F243" s="134">
        <v>42821</v>
      </c>
      <c r="G243" s="135" t="s">
        <v>11</v>
      </c>
      <c r="H243" s="110" t="s">
        <v>2272</v>
      </c>
    </row>
    <row r="244" spans="1:8" x14ac:dyDescent="0.3">
      <c r="A244" s="16" t="s">
        <v>2197</v>
      </c>
      <c r="B244" s="97" t="s">
        <v>2198</v>
      </c>
      <c r="C244" s="98" t="s">
        <v>2199</v>
      </c>
      <c r="E244" s="97" t="s">
        <v>31</v>
      </c>
      <c r="F244" s="15">
        <v>2019</v>
      </c>
      <c r="G244" s="158" t="s">
        <v>11</v>
      </c>
      <c r="H244" s="77" t="s">
        <v>2200</v>
      </c>
    </row>
    <row r="245" spans="1:8" x14ac:dyDescent="0.3">
      <c r="A245" s="4" t="s">
        <v>1870</v>
      </c>
      <c r="B245" s="7"/>
      <c r="C245" s="44">
        <v>9780849310836</v>
      </c>
      <c r="D245" s="45" t="s">
        <v>1871</v>
      </c>
      <c r="E245" s="7" t="s">
        <v>237</v>
      </c>
      <c r="F245" s="18">
        <v>2016</v>
      </c>
      <c r="G245" s="18" t="s">
        <v>1868</v>
      </c>
      <c r="H245" s="13" t="s">
        <v>1872</v>
      </c>
    </row>
    <row r="246" spans="1:8" x14ac:dyDescent="0.3">
      <c r="A246" s="4" t="s">
        <v>1866</v>
      </c>
      <c r="B246" s="7"/>
      <c r="C246" s="44">
        <v>9780849310812</v>
      </c>
      <c r="D246" s="45" t="s">
        <v>1867</v>
      </c>
      <c r="E246" s="7" t="s">
        <v>237</v>
      </c>
      <c r="F246" s="18">
        <v>2005</v>
      </c>
      <c r="G246" s="18" t="s">
        <v>1868</v>
      </c>
      <c r="H246" s="13" t="s">
        <v>1869</v>
      </c>
    </row>
    <row r="247" spans="1:8" x14ac:dyDescent="0.3">
      <c r="A247" s="12" t="s">
        <v>419</v>
      </c>
      <c r="B247" s="12" t="s">
        <v>420</v>
      </c>
      <c r="C247" s="14" t="s">
        <v>421</v>
      </c>
      <c r="D247" s="11" t="s">
        <v>422</v>
      </c>
      <c r="E247" s="12" t="s">
        <v>237</v>
      </c>
      <c r="F247" s="17">
        <v>41864</v>
      </c>
      <c r="G247" s="122" t="s">
        <v>19</v>
      </c>
      <c r="H247" s="76" t="s">
        <v>423</v>
      </c>
    </row>
    <row r="248" spans="1:8" x14ac:dyDescent="0.3">
      <c r="A248" s="32" t="s">
        <v>1195</v>
      </c>
      <c r="B248" s="32" t="s">
        <v>1196</v>
      </c>
      <c r="C248" s="33" t="s">
        <v>1197</v>
      </c>
      <c r="D248" s="6" t="s">
        <v>1198</v>
      </c>
      <c r="E248" s="32" t="s">
        <v>634</v>
      </c>
      <c r="F248" s="35" t="s">
        <v>628</v>
      </c>
      <c r="G248" s="15" t="s">
        <v>629</v>
      </c>
      <c r="H248" s="13" t="s">
        <v>1199</v>
      </c>
    </row>
    <row r="249" spans="1:8" x14ac:dyDescent="0.3">
      <c r="A249" s="7" t="s">
        <v>1200</v>
      </c>
      <c r="B249" s="32" t="s">
        <v>1201</v>
      </c>
      <c r="C249" s="8" t="s">
        <v>1202</v>
      </c>
      <c r="D249" s="6" t="s">
        <v>1203</v>
      </c>
      <c r="E249" s="32" t="s">
        <v>31</v>
      </c>
      <c r="F249" s="118">
        <v>2018</v>
      </c>
      <c r="G249" s="15" t="s">
        <v>629</v>
      </c>
      <c r="H249" s="13" t="s">
        <v>1204</v>
      </c>
    </row>
    <row r="250" spans="1:8" x14ac:dyDescent="0.3">
      <c r="A250" s="7" t="s">
        <v>1205</v>
      </c>
      <c r="B250" s="7" t="s">
        <v>1206</v>
      </c>
      <c r="C250" s="8" t="s">
        <v>1207</v>
      </c>
      <c r="D250" s="6" t="s">
        <v>1208</v>
      </c>
      <c r="E250" s="32" t="s">
        <v>31</v>
      </c>
      <c r="F250" s="118">
        <v>2018</v>
      </c>
      <c r="G250" s="15" t="s">
        <v>629</v>
      </c>
      <c r="H250" s="13" t="s">
        <v>1209</v>
      </c>
    </row>
    <row r="251" spans="1:8" x14ac:dyDescent="0.3">
      <c r="A251" s="4" t="s">
        <v>1210</v>
      </c>
      <c r="B251" s="32" t="s">
        <v>1211</v>
      </c>
      <c r="C251" s="5" t="s">
        <v>1212</v>
      </c>
      <c r="D251" s="6" t="s">
        <v>1213</v>
      </c>
      <c r="E251" t="s">
        <v>31</v>
      </c>
      <c r="F251" s="118">
        <v>2018</v>
      </c>
      <c r="G251" s="15" t="s">
        <v>629</v>
      </c>
      <c r="H251" s="13" t="s">
        <v>1214</v>
      </c>
    </row>
    <row r="252" spans="1:8" x14ac:dyDescent="0.3">
      <c r="A252" s="59" t="s">
        <v>2016</v>
      </c>
      <c r="B252" s="59" t="s">
        <v>1987</v>
      </c>
      <c r="C252" s="60">
        <v>9783764366308</v>
      </c>
      <c r="D252" s="60">
        <v>9783034615129</v>
      </c>
      <c r="E252" s="59" t="s">
        <v>1960</v>
      </c>
      <c r="F252" s="117">
        <v>37408</v>
      </c>
      <c r="G252" s="157" t="s">
        <v>11</v>
      </c>
      <c r="H252" s="62" t="s">
        <v>2017</v>
      </c>
    </row>
    <row r="253" spans="1:8" x14ac:dyDescent="0.3">
      <c r="A253" s="104" t="s">
        <v>2187</v>
      </c>
      <c r="B253" s="97" t="s">
        <v>2188</v>
      </c>
      <c r="C253" s="98" t="s">
        <v>2189</v>
      </c>
      <c r="E253" s="97" t="s">
        <v>2190</v>
      </c>
      <c r="F253" s="15">
        <v>2014</v>
      </c>
      <c r="G253" s="158" t="s">
        <v>11</v>
      </c>
      <c r="H253" s="77" t="s">
        <v>2191</v>
      </c>
    </row>
    <row r="254" spans="1:8" x14ac:dyDescent="0.3">
      <c r="A254" s="7" t="s">
        <v>105</v>
      </c>
      <c r="B254" s="7" t="s">
        <v>106</v>
      </c>
      <c r="C254" s="8" t="str">
        <f>"9781933820118"</f>
        <v>9781933820118</v>
      </c>
      <c r="D254" s="6" t="str">
        <f>"9781933820811"</f>
        <v>9781933820811</v>
      </c>
      <c r="E254" s="7" t="s">
        <v>107</v>
      </c>
      <c r="F254" s="125">
        <v>41395</v>
      </c>
      <c r="G254" s="159" t="s">
        <v>58</v>
      </c>
      <c r="H254" s="13" t="s">
        <v>108</v>
      </c>
    </row>
    <row r="255" spans="1:8" x14ac:dyDescent="0.3">
      <c r="A255" s="105" t="s">
        <v>2239</v>
      </c>
      <c r="B255" s="106" t="s">
        <v>2240</v>
      </c>
      <c r="C255" s="106" t="s">
        <v>2241</v>
      </c>
      <c r="D255" s="105" t="s">
        <v>2242</v>
      </c>
      <c r="E255" s="105" t="s">
        <v>2102</v>
      </c>
      <c r="F255" s="133">
        <v>40191</v>
      </c>
      <c r="G255" s="135" t="s">
        <v>11</v>
      </c>
      <c r="H255" s="108" t="s">
        <v>2243</v>
      </c>
    </row>
    <row r="256" spans="1:8" x14ac:dyDescent="0.3">
      <c r="A256" s="114" t="s">
        <v>2293</v>
      </c>
      <c r="B256" s="114" t="s">
        <v>2294</v>
      </c>
      <c r="C256" s="113" t="s">
        <v>2295</v>
      </c>
      <c r="D256" s="113" t="s">
        <v>2296</v>
      </c>
      <c r="E256" s="105" t="s">
        <v>2102</v>
      </c>
      <c r="F256" s="134">
        <v>42915</v>
      </c>
      <c r="G256" s="135" t="s">
        <v>11</v>
      </c>
      <c r="H256" s="110" t="s">
        <v>2297</v>
      </c>
    </row>
    <row r="257" spans="1:8" x14ac:dyDescent="0.3">
      <c r="A257" s="12" t="s">
        <v>424</v>
      </c>
      <c r="B257" s="12" t="s">
        <v>425</v>
      </c>
      <c r="C257" s="14" t="s">
        <v>426</v>
      </c>
      <c r="D257" s="11" t="s">
        <v>427</v>
      </c>
      <c r="E257" s="12" t="s">
        <v>167</v>
      </c>
      <c r="F257" s="17">
        <v>42013</v>
      </c>
      <c r="G257" s="122" t="s">
        <v>19</v>
      </c>
      <c r="H257" s="76" t="s">
        <v>428</v>
      </c>
    </row>
    <row r="258" spans="1:8" x14ac:dyDescent="0.3">
      <c r="A258" s="7" t="s">
        <v>109</v>
      </c>
      <c r="B258" s="7" t="s">
        <v>110</v>
      </c>
      <c r="C258" s="8" t="str">
        <f>"9781466596771"</f>
        <v>9781466596771</v>
      </c>
      <c r="D258" s="6" t="str">
        <f>"9781466596795"</f>
        <v>9781466596795</v>
      </c>
      <c r="E258" s="7" t="s">
        <v>52</v>
      </c>
      <c r="F258" s="125">
        <v>41794</v>
      </c>
      <c r="G258" s="159" t="s">
        <v>19</v>
      </c>
      <c r="H258" s="13" t="s">
        <v>111</v>
      </c>
    </row>
    <row r="259" spans="1:8" x14ac:dyDescent="0.3">
      <c r="A259" s="7" t="s">
        <v>1215</v>
      </c>
      <c r="B259" s="32" t="s">
        <v>1216</v>
      </c>
      <c r="C259" s="8" t="s">
        <v>1217</v>
      </c>
      <c r="D259" s="6" t="s">
        <v>1218</v>
      </c>
      <c r="E259" s="32" t="s">
        <v>237</v>
      </c>
      <c r="F259" s="118">
        <v>2017</v>
      </c>
      <c r="G259" s="15" t="s">
        <v>674</v>
      </c>
      <c r="H259" s="13" t="s">
        <v>1219</v>
      </c>
    </row>
    <row r="260" spans="1:8" x14ac:dyDescent="0.3">
      <c r="A260" s="12" t="s">
        <v>429</v>
      </c>
      <c r="B260" s="12" t="s">
        <v>430</v>
      </c>
      <c r="C260" s="14" t="s">
        <v>431</v>
      </c>
      <c r="D260" s="11" t="s">
        <v>432</v>
      </c>
      <c r="E260" s="12" t="s">
        <v>167</v>
      </c>
      <c r="F260" s="17">
        <v>42412</v>
      </c>
      <c r="G260" s="122" t="s">
        <v>19</v>
      </c>
      <c r="H260" s="76" t="s">
        <v>433</v>
      </c>
    </row>
    <row r="261" spans="1:8" x14ac:dyDescent="0.3">
      <c r="A261" s="32" t="s">
        <v>1220</v>
      </c>
      <c r="B261" s="32" t="s">
        <v>1221</v>
      </c>
      <c r="C261" s="33" t="s">
        <v>1222</v>
      </c>
      <c r="D261" s="6" t="s">
        <v>1223</v>
      </c>
      <c r="E261" s="32" t="s">
        <v>634</v>
      </c>
      <c r="F261" s="35" t="s">
        <v>1012</v>
      </c>
      <c r="G261" s="15" t="s">
        <v>629</v>
      </c>
      <c r="H261" s="13" t="s">
        <v>1224</v>
      </c>
    </row>
    <row r="262" spans="1:8" x14ac:dyDescent="0.3">
      <c r="A262" s="32" t="s">
        <v>1225</v>
      </c>
      <c r="B262" s="32" t="s">
        <v>1226</v>
      </c>
      <c r="D262" s="33" t="s">
        <v>1227</v>
      </c>
      <c r="E262" s="32" t="s">
        <v>1228</v>
      </c>
      <c r="F262" s="35" t="s">
        <v>701</v>
      </c>
      <c r="G262" s="15" t="s">
        <v>629</v>
      </c>
      <c r="H262" s="13" t="s">
        <v>1229</v>
      </c>
    </row>
    <row r="263" spans="1:8" x14ac:dyDescent="0.3">
      <c r="A263" s="32" t="s">
        <v>1230</v>
      </c>
      <c r="B263" s="32" t="s">
        <v>1231</v>
      </c>
      <c r="C263" s="33" t="s">
        <v>1232</v>
      </c>
      <c r="D263" s="6" t="s">
        <v>1233</v>
      </c>
      <c r="E263" s="32" t="s">
        <v>627</v>
      </c>
      <c r="F263" s="35" t="s">
        <v>628</v>
      </c>
      <c r="G263" s="15" t="s">
        <v>629</v>
      </c>
      <c r="H263" s="13" t="s">
        <v>1234</v>
      </c>
    </row>
    <row r="264" spans="1:8" x14ac:dyDescent="0.3">
      <c r="A264" s="32" t="s">
        <v>1235</v>
      </c>
      <c r="B264" s="32" t="s">
        <v>1236</v>
      </c>
      <c r="C264" s="33" t="s">
        <v>1237</v>
      </c>
      <c r="D264" s="6" t="s">
        <v>1238</v>
      </c>
      <c r="E264" s="32" t="s">
        <v>627</v>
      </c>
      <c r="F264" s="35" t="s">
        <v>635</v>
      </c>
      <c r="G264" s="15" t="s">
        <v>629</v>
      </c>
      <c r="H264" s="13" t="s">
        <v>1239</v>
      </c>
    </row>
    <row r="265" spans="1:8" x14ac:dyDescent="0.3">
      <c r="A265" s="32" t="s">
        <v>1240</v>
      </c>
      <c r="B265" s="32" t="s">
        <v>1241</v>
      </c>
      <c r="C265" s="33" t="s">
        <v>1242</v>
      </c>
      <c r="D265" s="6" t="s">
        <v>1243</v>
      </c>
      <c r="E265" s="32" t="s">
        <v>634</v>
      </c>
      <c r="F265" s="35" t="s">
        <v>690</v>
      </c>
      <c r="G265" s="15" t="s">
        <v>629</v>
      </c>
      <c r="H265" s="13" t="s">
        <v>1244</v>
      </c>
    </row>
    <row r="266" spans="1:8" x14ac:dyDescent="0.3">
      <c r="A266" s="32" t="s">
        <v>1245</v>
      </c>
      <c r="B266" s="32" t="s">
        <v>1246</v>
      </c>
      <c r="C266" s="33" t="s">
        <v>1247</v>
      </c>
      <c r="D266" s="6" t="s">
        <v>1248</v>
      </c>
      <c r="E266" s="32" t="s">
        <v>990</v>
      </c>
      <c r="F266" s="35" t="s">
        <v>887</v>
      </c>
      <c r="G266" s="15" t="s">
        <v>629</v>
      </c>
      <c r="H266" s="13" t="s">
        <v>1249</v>
      </c>
    </row>
    <row r="267" spans="1:8" x14ac:dyDescent="0.3">
      <c r="A267" s="32" t="s">
        <v>1250</v>
      </c>
      <c r="B267" s="32" t="s">
        <v>1251</v>
      </c>
      <c r="C267" s="33" t="s">
        <v>1252</v>
      </c>
      <c r="D267" s="6" t="s">
        <v>1253</v>
      </c>
      <c r="E267" s="32" t="s">
        <v>627</v>
      </c>
      <c r="F267" s="35" t="s">
        <v>887</v>
      </c>
      <c r="G267" s="15" t="s">
        <v>629</v>
      </c>
      <c r="H267" s="13" t="s">
        <v>1254</v>
      </c>
    </row>
    <row r="268" spans="1:8" x14ac:dyDescent="0.3">
      <c r="A268" s="32" t="s">
        <v>1255</v>
      </c>
      <c r="B268" s="32" t="s">
        <v>1256</v>
      </c>
      <c r="C268" s="33" t="s">
        <v>1257</v>
      </c>
      <c r="D268" s="6" t="s">
        <v>1258</v>
      </c>
      <c r="E268" s="32" t="s">
        <v>627</v>
      </c>
      <c r="F268" s="35" t="s">
        <v>1168</v>
      </c>
      <c r="G268" s="15" t="s">
        <v>629</v>
      </c>
      <c r="H268" s="13" t="s">
        <v>1259</v>
      </c>
    </row>
    <row r="269" spans="1:8" x14ac:dyDescent="0.3">
      <c r="A269" s="32" t="s">
        <v>1260</v>
      </c>
      <c r="B269" s="32" t="s">
        <v>1261</v>
      </c>
      <c r="C269" s="33" t="s">
        <v>1262</v>
      </c>
      <c r="D269" s="6" t="s">
        <v>1263</v>
      </c>
      <c r="E269" s="32" t="s">
        <v>634</v>
      </c>
      <c r="F269" s="35" t="s">
        <v>701</v>
      </c>
      <c r="G269" s="15" t="s">
        <v>629</v>
      </c>
      <c r="H269" s="13" t="s">
        <v>1264</v>
      </c>
    </row>
    <row r="270" spans="1:8" x14ac:dyDescent="0.3">
      <c r="A270" s="32" t="s">
        <v>1265</v>
      </c>
      <c r="B270" s="32" t="s">
        <v>1266</v>
      </c>
      <c r="C270" s="33" t="s">
        <v>1267</v>
      </c>
      <c r="D270" s="6" t="s">
        <v>1268</v>
      </c>
      <c r="E270" s="32" t="s">
        <v>634</v>
      </c>
      <c r="F270" s="35" t="s">
        <v>690</v>
      </c>
      <c r="G270" s="15" t="s">
        <v>629</v>
      </c>
      <c r="H270" s="13" t="s">
        <v>1269</v>
      </c>
    </row>
    <row r="271" spans="1:8" x14ac:dyDescent="0.3">
      <c r="A271" s="4" t="s">
        <v>1270</v>
      </c>
      <c r="B271" s="32" t="s">
        <v>1271</v>
      </c>
      <c r="C271" s="5" t="s">
        <v>1272</v>
      </c>
      <c r="D271" s="6" t="s">
        <v>1273</v>
      </c>
      <c r="E271" s="4" t="s">
        <v>1274</v>
      </c>
      <c r="F271" s="118">
        <v>2015</v>
      </c>
      <c r="G271" s="15" t="s">
        <v>864</v>
      </c>
      <c r="H271" s="13" t="s">
        <v>1275</v>
      </c>
    </row>
    <row r="272" spans="1:8" x14ac:dyDescent="0.3">
      <c r="A272" s="59" t="s">
        <v>2070</v>
      </c>
      <c r="B272" s="59" t="s">
        <v>2071</v>
      </c>
      <c r="C272" s="60">
        <v>9783764355036</v>
      </c>
      <c r="D272" s="60">
        <v>9783035602852</v>
      </c>
      <c r="E272" s="59" t="s">
        <v>1960</v>
      </c>
      <c r="F272" s="117">
        <v>34700</v>
      </c>
      <c r="G272" s="157" t="s">
        <v>11</v>
      </c>
      <c r="H272" s="62" t="s">
        <v>2072</v>
      </c>
    </row>
    <row r="273" spans="1:8" x14ac:dyDescent="0.3">
      <c r="A273" s="59" t="s">
        <v>2066</v>
      </c>
      <c r="B273" s="59" t="s">
        <v>2058</v>
      </c>
      <c r="C273" s="60">
        <v>9783764355043</v>
      </c>
      <c r="D273" s="60">
        <v>9783035602876</v>
      </c>
      <c r="E273" s="59" t="s">
        <v>1960</v>
      </c>
      <c r="F273" s="117">
        <v>34700</v>
      </c>
      <c r="G273" s="157" t="s">
        <v>11</v>
      </c>
      <c r="H273" s="62" t="s">
        <v>2067</v>
      </c>
    </row>
    <row r="274" spans="1:8" x14ac:dyDescent="0.3">
      <c r="A274" s="59" t="s">
        <v>2054</v>
      </c>
      <c r="B274" s="59" t="s">
        <v>2055</v>
      </c>
      <c r="C274" s="60">
        <v>9783764355050</v>
      </c>
      <c r="D274" s="60">
        <v>9783035602890</v>
      </c>
      <c r="E274" s="59" t="s">
        <v>1960</v>
      </c>
      <c r="F274" s="117">
        <v>34700</v>
      </c>
      <c r="G274" s="157" t="s">
        <v>11</v>
      </c>
      <c r="H274" s="62" t="s">
        <v>2056</v>
      </c>
    </row>
    <row r="275" spans="1:8" x14ac:dyDescent="0.3">
      <c r="A275" s="59" t="s">
        <v>2064</v>
      </c>
      <c r="B275" s="59" t="s">
        <v>2058</v>
      </c>
      <c r="C275" s="60">
        <v>9783764355067</v>
      </c>
      <c r="D275" s="60">
        <v>9783035602913</v>
      </c>
      <c r="E275" s="59" t="s">
        <v>1960</v>
      </c>
      <c r="F275" s="117">
        <v>34700</v>
      </c>
      <c r="G275" s="157" t="s">
        <v>11</v>
      </c>
      <c r="H275" s="62" t="s">
        <v>2065</v>
      </c>
    </row>
    <row r="276" spans="1:8" x14ac:dyDescent="0.3">
      <c r="A276" s="59" t="s">
        <v>2060</v>
      </c>
      <c r="B276" s="59" t="s">
        <v>2058</v>
      </c>
      <c r="C276" s="60">
        <v>9783764355074</v>
      </c>
      <c r="D276" s="60">
        <v>9783035602937</v>
      </c>
      <c r="E276" s="59" t="s">
        <v>1960</v>
      </c>
      <c r="F276" s="117">
        <v>34700</v>
      </c>
      <c r="G276" s="157" t="s">
        <v>11</v>
      </c>
      <c r="H276" s="62" t="s">
        <v>2061</v>
      </c>
    </row>
    <row r="277" spans="1:8" x14ac:dyDescent="0.3">
      <c r="A277" s="59" t="s">
        <v>2057</v>
      </c>
      <c r="B277" s="59" t="s">
        <v>2058</v>
      </c>
      <c r="C277" s="60">
        <v>9783764355081</v>
      </c>
      <c r="D277" s="60">
        <v>9783035602951</v>
      </c>
      <c r="E277" s="59" t="s">
        <v>1960</v>
      </c>
      <c r="F277" s="117">
        <v>34700</v>
      </c>
      <c r="G277" s="157" t="s">
        <v>11</v>
      </c>
      <c r="H277" s="62" t="s">
        <v>2059</v>
      </c>
    </row>
    <row r="278" spans="1:8" x14ac:dyDescent="0.3">
      <c r="A278" s="59" t="s">
        <v>2068</v>
      </c>
      <c r="B278" s="59" t="s">
        <v>2058</v>
      </c>
      <c r="C278" s="60">
        <v>9783764355098</v>
      </c>
      <c r="D278" s="60">
        <v>9783035602975</v>
      </c>
      <c r="E278" s="59" t="s">
        <v>1960</v>
      </c>
      <c r="F278" s="117">
        <v>34700</v>
      </c>
      <c r="G278" s="157" t="s">
        <v>11</v>
      </c>
      <c r="H278" s="62" t="s">
        <v>2069</v>
      </c>
    </row>
    <row r="279" spans="1:8" x14ac:dyDescent="0.3">
      <c r="A279" s="59" t="s">
        <v>2062</v>
      </c>
      <c r="B279" s="59" t="s">
        <v>2058</v>
      </c>
      <c r="C279" s="60">
        <v>9783764355104</v>
      </c>
      <c r="D279" s="60">
        <v>9783035602999</v>
      </c>
      <c r="E279" s="59" t="s">
        <v>1960</v>
      </c>
      <c r="F279" s="117">
        <v>34700</v>
      </c>
      <c r="G279" s="157" t="s">
        <v>11</v>
      </c>
      <c r="H279" s="62" t="s">
        <v>2063</v>
      </c>
    </row>
    <row r="280" spans="1:8" x14ac:dyDescent="0.3">
      <c r="A280" s="59" t="s">
        <v>2007</v>
      </c>
      <c r="B280" s="59" t="s">
        <v>2008</v>
      </c>
      <c r="C280" s="60">
        <v>9783764362980</v>
      </c>
      <c r="D280" s="60">
        <v>9783035603149</v>
      </c>
      <c r="E280" s="59" t="s">
        <v>1960</v>
      </c>
      <c r="F280" s="117">
        <v>37043</v>
      </c>
      <c r="G280" s="157" t="s">
        <v>11</v>
      </c>
      <c r="H280" s="62" t="s">
        <v>2009</v>
      </c>
    </row>
    <row r="281" spans="1:8" x14ac:dyDescent="0.3">
      <c r="A281" s="109" t="s">
        <v>2244</v>
      </c>
      <c r="B281" s="109" t="s">
        <v>2245</v>
      </c>
      <c r="C281" s="106" t="s">
        <v>2246</v>
      </c>
      <c r="D281" s="106" t="s">
        <v>2247</v>
      </c>
      <c r="E281" s="105" t="s">
        <v>2102</v>
      </c>
      <c r="F281" s="133">
        <v>42240</v>
      </c>
      <c r="G281" s="135" t="s">
        <v>11</v>
      </c>
      <c r="H281" s="110" t="s">
        <v>2248</v>
      </c>
    </row>
    <row r="282" spans="1:8" x14ac:dyDescent="0.3">
      <c r="A282" s="104" t="s">
        <v>2215</v>
      </c>
      <c r="B282" s="97" t="s">
        <v>2216</v>
      </c>
      <c r="C282" s="98" t="s">
        <v>2217</v>
      </c>
      <c r="E282" s="97" t="s">
        <v>237</v>
      </c>
      <c r="F282" s="15">
        <v>2017</v>
      </c>
      <c r="G282" s="158" t="s">
        <v>11</v>
      </c>
      <c r="H282" s="77" t="s">
        <v>2218</v>
      </c>
    </row>
    <row r="283" spans="1:8" x14ac:dyDescent="0.3">
      <c r="A283" s="59" t="s">
        <v>2042</v>
      </c>
      <c r="B283" s="59" t="s">
        <v>2043</v>
      </c>
      <c r="C283" s="60">
        <v>9783035608441</v>
      </c>
      <c r="D283" s="60">
        <v>9783035609769</v>
      </c>
      <c r="E283" s="59" t="s">
        <v>1960</v>
      </c>
      <c r="F283" s="117">
        <v>43031</v>
      </c>
      <c r="G283" s="157" t="s">
        <v>11</v>
      </c>
      <c r="H283" s="62" t="s">
        <v>2044</v>
      </c>
    </row>
    <row r="284" spans="1:8" x14ac:dyDescent="0.3">
      <c r="A284" s="7" t="s">
        <v>112</v>
      </c>
      <c r="B284" s="7" t="s">
        <v>113</v>
      </c>
      <c r="C284" s="8" t="str">
        <f>"9781118315323"</f>
        <v>9781118315323</v>
      </c>
      <c r="D284" s="6" t="str">
        <f>"9781118411629"</f>
        <v>9781118411629</v>
      </c>
      <c r="E284" s="7" t="s">
        <v>10</v>
      </c>
      <c r="F284" s="125">
        <v>41163</v>
      </c>
      <c r="G284" s="159" t="s">
        <v>11</v>
      </c>
      <c r="H284" s="13" t="s">
        <v>114</v>
      </c>
    </row>
    <row r="285" spans="1:8" x14ac:dyDescent="0.3">
      <c r="A285" s="59" t="s">
        <v>2079</v>
      </c>
      <c r="B285" s="59" t="s">
        <v>2043</v>
      </c>
      <c r="C285" s="60">
        <v>9783038215004</v>
      </c>
      <c r="D285" s="60">
        <v>9783038211204</v>
      </c>
      <c r="E285" s="59" t="s">
        <v>1960</v>
      </c>
      <c r="F285" s="117">
        <v>41887</v>
      </c>
      <c r="G285" s="157" t="s">
        <v>11</v>
      </c>
      <c r="H285" s="62" t="s">
        <v>2080</v>
      </c>
    </row>
    <row r="286" spans="1:8" x14ac:dyDescent="0.3">
      <c r="A286" s="7" t="s">
        <v>115</v>
      </c>
      <c r="B286" s="7" t="s">
        <v>116</v>
      </c>
      <c r="C286" s="8" t="str">
        <f>"9781118535486"</f>
        <v>9781118535486</v>
      </c>
      <c r="D286" s="6" t="str">
        <f>"9781118918951"</f>
        <v>9781118918951</v>
      </c>
      <c r="E286" s="7" t="s">
        <v>10</v>
      </c>
      <c r="F286" s="125">
        <v>41768</v>
      </c>
      <c r="G286" s="159" t="s">
        <v>11</v>
      </c>
      <c r="H286" s="13" t="s">
        <v>117</v>
      </c>
    </row>
    <row r="287" spans="1:8" x14ac:dyDescent="0.3">
      <c r="A287" s="59" t="s">
        <v>1995</v>
      </c>
      <c r="B287" s="59" t="s">
        <v>1996</v>
      </c>
      <c r="C287" s="60">
        <v>9783035609783</v>
      </c>
      <c r="D287" s="60">
        <v>9783035607680</v>
      </c>
      <c r="E287" s="59" t="s">
        <v>1960</v>
      </c>
      <c r="F287" s="117">
        <v>42485</v>
      </c>
      <c r="G287" s="157" t="s">
        <v>11</v>
      </c>
      <c r="H287" s="62" t="s">
        <v>1997</v>
      </c>
    </row>
    <row r="288" spans="1:8" x14ac:dyDescent="0.3">
      <c r="A288" s="12" t="s">
        <v>1873</v>
      </c>
      <c r="B288" s="12" t="s">
        <v>1874</v>
      </c>
      <c r="C288" s="28">
        <v>9783662456736</v>
      </c>
      <c r="D288" s="11" t="s">
        <v>1875</v>
      </c>
      <c r="E288" s="12" t="s">
        <v>31</v>
      </c>
      <c r="F288" s="122">
        <v>2015</v>
      </c>
      <c r="G288" s="118" t="s">
        <v>1876</v>
      </c>
      <c r="H288" s="81" t="s">
        <v>1877</v>
      </c>
    </row>
    <row r="289" spans="1:8" x14ac:dyDescent="0.3">
      <c r="A289" s="7" t="s">
        <v>1276</v>
      </c>
      <c r="B289" s="32" t="s">
        <v>1277</v>
      </c>
      <c r="C289" s="8" t="s">
        <v>1278</v>
      </c>
      <c r="D289" s="6" t="s">
        <v>1279</v>
      </c>
      <c r="E289" s="32" t="s">
        <v>237</v>
      </c>
      <c r="F289" s="18">
        <v>2013</v>
      </c>
      <c r="G289" s="15" t="s">
        <v>674</v>
      </c>
      <c r="H289" s="13" t="s">
        <v>1280</v>
      </c>
    </row>
    <row r="290" spans="1:8" x14ac:dyDescent="0.3">
      <c r="A290" s="7" t="s">
        <v>118</v>
      </c>
      <c r="B290" s="7" t="s">
        <v>119</v>
      </c>
      <c r="C290" s="8" t="str">
        <f>"9781118808948"</f>
        <v>9781118808948</v>
      </c>
      <c r="D290" s="6" t="str">
        <f>"9781119025900"</f>
        <v>9781119025900</v>
      </c>
      <c r="E290" s="7" t="s">
        <v>120</v>
      </c>
      <c r="F290" s="125">
        <v>41932</v>
      </c>
      <c r="G290" s="159" t="s">
        <v>11</v>
      </c>
      <c r="H290" s="13" t="s">
        <v>121</v>
      </c>
    </row>
    <row r="291" spans="1:8" x14ac:dyDescent="0.3">
      <c r="A291" s="114" t="s">
        <v>2411</v>
      </c>
      <c r="B291" s="114" t="s">
        <v>2274</v>
      </c>
      <c r="C291" s="114" t="s">
        <v>2412</v>
      </c>
      <c r="D291" s="114" t="s">
        <v>2413</v>
      </c>
      <c r="E291" s="105" t="s">
        <v>2102</v>
      </c>
      <c r="F291" s="136">
        <v>43546</v>
      </c>
      <c r="G291" s="135" t="s">
        <v>11</v>
      </c>
      <c r="H291" s="110" t="s">
        <v>2414</v>
      </c>
    </row>
    <row r="292" spans="1:8" x14ac:dyDescent="0.3">
      <c r="A292" s="111" t="s">
        <v>2259</v>
      </c>
      <c r="B292" s="111" t="s">
        <v>2260</v>
      </c>
      <c r="C292" s="113" t="s">
        <v>2261</v>
      </c>
      <c r="D292" s="113" t="s">
        <v>2262</v>
      </c>
      <c r="E292" s="105" t="s">
        <v>2102</v>
      </c>
      <c r="F292" s="134">
        <v>42803</v>
      </c>
      <c r="G292" s="135" t="s">
        <v>11</v>
      </c>
      <c r="H292" s="110" t="s">
        <v>2263</v>
      </c>
    </row>
    <row r="293" spans="1:8" x14ac:dyDescent="0.3">
      <c r="A293" s="32" t="s">
        <v>1281</v>
      </c>
      <c r="B293" s="32" t="s">
        <v>1226</v>
      </c>
      <c r="D293" s="33" t="s">
        <v>1282</v>
      </c>
      <c r="E293" s="32" t="s">
        <v>1228</v>
      </c>
      <c r="F293" s="35" t="s">
        <v>701</v>
      </c>
      <c r="G293" s="15" t="s">
        <v>629</v>
      </c>
      <c r="H293" s="13" t="s">
        <v>1283</v>
      </c>
    </row>
    <row r="294" spans="1:8" x14ac:dyDescent="0.3">
      <c r="A294" s="19" t="s">
        <v>434</v>
      </c>
      <c r="B294" s="19" t="s">
        <v>435</v>
      </c>
      <c r="C294" s="14"/>
      <c r="D294" s="6" t="s">
        <v>436</v>
      </c>
      <c r="E294" s="4" t="s">
        <v>57</v>
      </c>
      <c r="F294" s="15">
        <v>2015</v>
      </c>
      <c r="G294" s="156" t="s">
        <v>58</v>
      </c>
      <c r="H294" s="76" t="s">
        <v>437</v>
      </c>
    </row>
    <row r="295" spans="1:8" x14ac:dyDescent="0.3">
      <c r="A295" s="32" t="s">
        <v>1284</v>
      </c>
      <c r="B295" s="32" t="s">
        <v>1285</v>
      </c>
      <c r="C295" s="33" t="s">
        <v>1286</v>
      </c>
      <c r="D295" s="6" t="s">
        <v>1287</v>
      </c>
      <c r="E295" s="32" t="s">
        <v>634</v>
      </c>
      <c r="F295" s="35" t="s">
        <v>701</v>
      </c>
      <c r="G295" s="15" t="s">
        <v>629</v>
      </c>
      <c r="H295" s="13" t="s">
        <v>1288</v>
      </c>
    </row>
    <row r="296" spans="1:8" x14ac:dyDescent="0.3">
      <c r="A296" s="32" t="s">
        <v>1289</v>
      </c>
      <c r="B296" s="32" t="s">
        <v>1290</v>
      </c>
      <c r="C296" s="33" t="s">
        <v>1291</v>
      </c>
      <c r="D296" s="6" t="s">
        <v>1292</v>
      </c>
      <c r="E296" s="32" t="s">
        <v>634</v>
      </c>
      <c r="F296" s="35" t="s">
        <v>701</v>
      </c>
      <c r="G296" s="15" t="s">
        <v>629</v>
      </c>
      <c r="H296" s="13" t="s">
        <v>1293</v>
      </c>
    </row>
    <row r="297" spans="1:8" x14ac:dyDescent="0.3">
      <c r="A297" s="4" t="s">
        <v>438</v>
      </c>
      <c r="B297" s="4" t="s">
        <v>439</v>
      </c>
      <c r="C297" s="14"/>
      <c r="D297" s="6" t="s">
        <v>440</v>
      </c>
      <c r="E297" s="4" t="s">
        <v>167</v>
      </c>
      <c r="F297" s="15">
        <v>2017</v>
      </c>
      <c r="G297" s="156" t="s">
        <v>11</v>
      </c>
      <c r="H297" s="76" t="s">
        <v>441</v>
      </c>
    </row>
    <row r="298" spans="1:8" x14ac:dyDescent="0.3">
      <c r="A298" s="12" t="s">
        <v>442</v>
      </c>
      <c r="B298" s="12" t="s">
        <v>443</v>
      </c>
      <c r="C298" s="14" t="s">
        <v>444</v>
      </c>
      <c r="D298" s="11" t="s">
        <v>445</v>
      </c>
      <c r="E298" s="12" t="s">
        <v>167</v>
      </c>
      <c r="F298" s="17">
        <v>41570</v>
      </c>
      <c r="G298" s="122" t="s">
        <v>19</v>
      </c>
      <c r="H298" s="76" t="s">
        <v>446</v>
      </c>
    </row>
    <row r="299" spans="1:8" x14ac:dyDescent="0.3">
      <c r="A299" s="63" t="s">
        <v>2108</v>
      </c>
      <c r="B299" s="63" t="s">
        <v>2109</v>
      </c>
      <c r="D299" s="64" t="s">
        <v>2110</v>
      </c>
      <c r="E299" s="61" t="s">
        <v>616</v>
      </c>
      <c r="F299" s="122">
        <v>2006</v>
      </c>
      <c r="G299" s="157" t="s">
        <v>11</v>
      </c>
      <c r="H299" s="77" t="s">
        <v>2127</v>
      </c>
    </row>
    <row r="300" spans="1:8" x14ac:dyDescent="0.3">
      <c r="A300" s="109" t="s">
        <v>2367</v>
      </c>
      <c r="B300" s="109" t="s">
        <v>2368</v>
      </c>
      <c r="C300" s="109" t="s">
        <v>2369</v>
      </c>
      <c r="D300" s="109" t="s">
        <v>2370</v>
      </c>
      <c r="E300" s="105" t="s">
        <v>2102</v>
      </c>
      <c r="F300" s="135">
        <v>43412</v>
      </c>
      <c r="G300" s="135" t="s">
        <v>11</v>
      </c>
      <c r="H300" s="110" t="s">
        <v>2371</v>
      </c>
    </row>
    <row r="301" spans="1:8" x14ac:dyDescent="0.3">
      <c r="A301" s="9" t="s">
        <v>122</v>
      </c>
      <c r="B301" s="9" t="s">
        <v>123</v>
      </c>
      <c r="C301" s="10" t="str">
        <f>"9781439848838"</f>
        <v>9781439848838</v>
      </c>
      <c r="D301" s="11" t="str">
        <f>"9781439863268"</f>
        <v>9781439863268</v>
      </c>
      <c r="E301" s="9" t="s">
        <v>52</v>
      </c>
      <c r="F301" s="22">
        <v>41668</v>
      </c>
      <c r="G301" s="165" t="s">
        <v>19</v>
      </c>
      <c r="H301" s="76" t="s">
        <v>124</v>
      </c>
    </row>
    <row r="302" spans="1:8" x14ac:dyDescent="0.3">
      <c r="A302" s="7" t="s">
        <v>447</v>
      </c>
      <c r="B302" s="20" t="s">
        <v>448</v>
      </c>
      <c r="C302" s="14"/>
      <c r="D302" s="21" t="s">
        <v>449</v>
      </c>
      <c r="E302" s="4" t="s">
        <v>48</v>
      </c>
      <c r="F302" s="15">
        <v>2017</v>
      </c>
      <c r="G302" s="156" t="s">
        <v>11</v>
      </c>
      <c r="H302" s="76" t="s">
        <v>450</v>
      </c>
    </row>
    <row r="303" spans="1:8" x14ac:dyDescent="0.3">
      <c r="A303" s="12" t="s">
        <v>451</v>
      </c>
      <c r="B303" s="12" t="s">
        <v>452</v>
      </c>
      <c r="C303" s="14" t="s">
        <v>453</v>
      </c>
      <c r="D303" s="11" t="s">
        <v>454</v>
      </c>
      <c r="E303" s="12" t="s">
        <v>52</v>
      </c>
      <c r="F303" s="17">
        <v>39454</v>
      </c>
      <c r="G303" s="122" t="s">
        <v>19</v>
      </c>
      <c r="H303" s="76" t="s">
        <v>455</v>
      </c>
    </row>
    <row r="304" spans="1:8" x14ac:dyDescent="0.3">
      <c r="A304" s="53" t="s">
        <v>1928</v>
      </c>
      <c r="B304" s="53" t="s">
        <v>1929</v>
      </c>
      <c r="C304" s="55"/>
      <c r="D304" s="41">
        <v>9783642588570</v>
      </c>
      <c r="E304" s="53" t="s">
        <v>31</v>
      </c>
      <c r="F304" s="120">
        <v>1998</v>
      </c>
      <c r="G304" s="118" t="s">
        <v>11</v>
      </c>
      <c r="H304" s="80" t="s">
        <v>1930</v>
      </c>
    </row>
    <row r="305" spans="1:8" x14ac:dyDescent="0.3">
      <c r="A305" s="53" t="s">
        <v>1931</v>
      </c>
      <c r="B305" s="53" t="s">
        <v>1932</v>
      </c>
      <c r="C305" s="10"/>
      <c r="D305" s="41">
        <v>9781139011167</v>
      </c>
      <c r="E305" s="53" t="s">
        <v>1072</v>
      </c>
      <c r="F305" s="120">
        <v>2011</v>
      </c>
      <c r="G305" s="118" t="s">
        <v>19</v>
      </c>
      <c r="H305" s="80" t="s">
        <v>1933</v>
      </c>
    </row>
    <row r="306" spans="1:8" x14ac:dyDescent="0.3">
      <c r="A306" s="4" t="s">
        <v>1294</v>
      </c>
      <c r="B306" s="7" t="s">
        <v>1295</v>
      </c>
      <c r="C306" s="41">
        <v>9780891169222</v>
      </c>
      <c r="D306" s="42" t="s">
        <v>1296</v>
      </c>
      <c r="E306" s="9" t="s">
        <v>167</v>
      </c>
      <c r="F306" s="18">
        <v>1983</v>
      </c>
      <c r="G306" s="18" t="s">
        <v>19</v>
      </c>
      <c r="H306" s="79" t="s">
        <v>1297</v>
      </c>
    </row>
    <row r="307" spans="1:8" x14ac:dyDescent="0.3">
      <c r="A307" s="7" t="s">
        <v>1298</v>
      </c>
      <c r="B307" s="32" t="s">
        <v>1299</v>
      </c>
      <c r="C307" s="8" t="s">
        <v>1300</v>
      </c>
      <c r="D307" s="6" t="s">
        <v>1301</v>
      </c>
      <c r="E307" s="32" t="s">
        <v>31</v>
      </c>
      <c r="F307" s="18">
        <v>2006</v>
      </c>
      <c r="G307" s="15" t="s">
        <v>629</v>
      </c>
      <c r="H307" s="13" t="s">
        <v>1302</v>
      </c>
    </row>
    <row r="308" spans="1:8" x14ac:dyDescent="0.3">
      <c r="A308" s="7" t="s">
        <v>125</v>
      </c>
      <c r="B308" s="7" t="s">
        <v>126</v>
      </c>
      <c r="C308" s="8" t="str">
        <f>"9781292213316"</f>
        <v>9781292213316</v>
      </c>
      <c r="D308" s="6" t="str">
        <f>"9781292213378"</f>
        <v>9781292213378</v>
      </c>
      <c r="E308" s="7" t="s">
        <v>56</v>
      </c>
      <c r="F308" s="125">
        <v>42919</v>
      </c>
      <c r="G308" s="159" t="s">
        <v>58</v>
      </c>
      <c r="H308" s="13" t="s">
        <v>127</v>
      </c>
    </row>
    <row r="309" spans="1:8" x14ac:dyDescent="0.3">
      <c r="A309" s="59" t="s">
        <v>2087</v>
      </c>
      <c r="B309" s="59" t="s">
        <v>2088</v>
      </c>
      <c r="C309" s="60">
        <v>9783034607407</v>
      </c>
      <c r="D309" s="60">
        <v>9783038212874</v>
      </c>
      <c r="E309" s="59" t="s">
        <v>1960</v>
      </c>
      <c r="F309" s="117">
        <v>41807</v>
      </c>
      <c r="G309" s="157" t="s">
        <v>11</v>
      </c>
      <c r="H309" s="62" t="s">
        <v>2089</v>
      </c>
    </row>
    <row r="310" spans="1:8" x14ac:dyDescent="0.3">
      <c r="A310" t="s">
        <v>1303</v>
      </c>
      <c r="B310" s="32" t="s">
        <v>1304</v>
      </c>
      <c r="C310" s="5" t="s">
        <v>1305</v>
      </c>
      <c r="D310" s="6" t="s">
        <v>1306</v>
      </c>
      <c r="E310" s="4" t="s">
        <v>641</v>
      </c>
      <c r="F310" s="118">
        <v>2015</v>
      </c>
      <c r="G310" s="15" t="s">
        <v>864</v>
      </c>
      <c r="H310" s="13" t="s">
        <v>1307</v>
      </c>
    </row>
    <row r="311" spans="1:8" x14ac:dyDescent="0.3">
      <c r="A311" t="s">
        <v>1308</v>
      </c>
      <c r="B311" s="32" t="s">
        <v>1309</v>
      </c>
      <c r="C311" s="5" t="s">
        <v>1310</v>
      </c>
      <c r="D311" s="6" t="s">
        <v>1311</v>
      </c>
      <c r="E311" t="s">
        <v>319</v>
      </c>
      <c r="F311" s="118">
        <v>2018</v>
      </c>
      <c r="G311" s="15" t="s">
        <v>629</v>
      </c>
      <c r="H311" s="13" t="s">
        <v>1312</v>
      </c>
    </row>
    <row r="312" spans="1:8" x14ac:dyDescent="0.3">
      <c r="A312" s="7" t="s">
        <v>128</v>
      </c>
      <c r="B312" s="7" t="s">
        <v>129</v>
      </c>
      <c r="C312" s="8" t="str">
        <f>"9780470178980"</f>
        <v>9780470178980</v>
      </c>
      <c r="D312" s="6" t="str">
        <f>"9780470391433"</f>
        <v>9780470391433</v>
      </c>
      <c r="E312" s="7" t="s">
        <v>10</v>
      </c>
      <c r="F312" s="125">
        <v>39731</v>
      </c>
      <c r="G312" s="159" t="s">
        <v>11</v>
      </c>
      <c r="H312" s="13" t="s">
        <v>130</v>
      </c>
    </row>
    <row r="313" spans="1:8" x14ac:dyDescent="0.3">
      <c r="A313" s="46" t="s">
        <v>1878</v>
      </c>
      <c r="B313" s="9" t="s">
        <v>1879</v>
      </c>
      <c r="C313" s="6" t="s">
        <v>1880</v>
      </c>
      <c r="D313" s="6">
        <v>99977585489</v>
      </c>
      <c r="E313" s="9" t="s">
        <v>1072</v>
      </c>
      <c r="F313" s="122">
        <v>2014</v>
      </c>
      <c r="G313" s="166" t="s">
        <v>1881</v>
      </c>
      <c r="H313" s="13" t="s">
        <v>1882</v>
      </c>
    </row>
    <row r="314" spans="1:8" x14ac:dyDescent="0.3">
      <c r="A314" s="7" t="s">
        <v>1313</v>
      </c>
      <c r="B314" s="32" t="s">
        <v>1314</v>
      </c>
      <c r="C314" s="8" t="s">
        <v>1315</v>
      </c>
      <c r="D314" s="6" t="s">
        <v>1316</v>
      </c>
      <c r="E314" s="32" t="s">
        <v>31</v>
      </c>
      <c r="F314" s="18">
        <v>2016</v>
      </c>
      <c r="G314" s="15" t="s">
        <v>629</v>
      </c>
      <c r="H314" s="13" t="s">
        <v>1317</v>
      </c>
    </row>
    <row r="315" spans="1:8" x14ac:dyDescent="0.3">
      <c r="A315" s="4" t="s">
        <v>1318</v>
      </c>
      <c r="B315" s="4" t="s">
        <v>1319</v>
      </c>
      <c r="C315" s="5" t="s">
        <v>1320</v>
      </c>
      <c r="D315" s="6" t="s">
        <v>1321</v>
      </c>
      <c r="E315" s="7" t="s">
        <v>31</v>
      </c>
      <c r="F315" s="118">
        <v>2018</v>
      </c>
      <c r="G315" s="15" t="s">
        <v>629</v>
      </c>
      <c r="H315" s="13" t="s">
        <v>1322</v>
      </c>
    </row>
    <row r="316" spans="1:8" x14ac:dyDescent="0.3">
      <c r="A316" s="32" t="s">
        <v>1323</v>
      </c>
      <c r="B316" s="32" t="s">
        <v>1324</v>
      </c>
      <c r="C316" s="33" t="s">
        <v>1325</v>
      </c>
      <c r="D316" s="6" t="s">
        <v>1326</v>
      </c>
      <c r="E316" s="32" t="s">
        <v>627</v>
      </c>
      <c r="F316" s="35" t="s">
        <v>1168</v>
      </c>
      <c r="G316" s="15" t="s">
        <v>629</v>
      </c>
      <c r="H316" s="13" t="s">
        <v>1327</v>
      </c>
    </row>
    <row r="317" spans="1:8" x14ac:dyDescent="0.3">
      <c r="A317" s="32" t="s">
        <v>1328</v>
      </c>
      <c r="B317" s="32" t="s">
        <v>1329</v>
      </c>
      <c r="C317" s="33" t="s">
        <v>1330</v>
      </c>
      <c r="D317" s="6" t="s">
        <v>1331</v>
      </c>
      <c r="E317" s="32" t="s">
        <v>627</v>
      </c>
      <c r="F317" s="35" t="s">
        <v>701</v>
      </c>
      <c r="G317" s="15" t="s">
        <v>629</v>
      </c>
      <c r="H317" s="13" t="s">
        <v>1332</v>
      </c>
    </row>
    <row r="318" spans="1:8" x14ac:dyDescent="0.3">
      <c r="A318" s="12" t="s">
        <v>456</v>
      </c>
      <c r="B318" s="12" t="s">
        <v>457</v>
      </c>
      <c r="C318" s="14" t="s">
        <v>458</v>
      </c>
      <c r="D318" s="11" t="s">
        <v>459</v>
      </c>
      <c r="E318" s="12" t="s">
        <v>460</v>
      </c>
      <c r="F318" s="17">
        <v>41908</v>
      </c>
      <c r="G318" s="122" t="s">
        <v>11</v>
      </c>
      <c r="H318" s="76" t="s">
        <v>461</v>
      </c>
    </row>
    <row r="319" spans="1:8" x14ac:dyDescent="0.3">
      <c r="A319" s="59" t="s">
        <v>1989</v>
      </c>
      <c r="B319" s="59" t="s">
        <v>1990</v>
      </c>
      <c r="C319" s="60">
        <v>9783035609592</v>
      </c>
      <c r="D319" s="60">
        <v>9783035607710</v>
      </c>
      <c r="E319" s="59" t="s">
        <v>1960</v>
      </c>
      <c r="F319" s="117">
        <v>42514</v>
      </c>
      <c r="G319" s="157" t="s">
        <v>11</v>
      </c>
      <c r="H319" s="62" t="s">
        <v>1991</v>
      </c>
    </row>
    <row r="320" spans="1:8" x14ac:dyDescent="0.3">
      <c r="A320" s="9" t="s">
        <v>618</v>
      </c>
      <c r="B320" s="9" t="s">
        <v>619</v>
      </c>
      <c r="C320" s="45" t="s">
        <v>620</v>
      </c>
      <c r="D320" s="6" t="s">
        <v>621</v>
      </c>
      <c r="E320" s="9" t="s">
        <v>57</v>
      </c>
      <c r="F320" s="18">
        <v>2015</v>
      </c>
      <c r="G320" s="15" t="s">
        <v>58</v>
      </c>
      <c r="H320" s="13" t="s">
        <v>622</v>
      </c>
    </row>
    <row r="321" spans="1:8" x14ac:dyDescent="0.3">
      <c r="A321" s="4" t="s">
        <v>2168</v>
      </c>
      <c r="B321" s="4" t="s">
        <v>2169</v>
      </c>
      <c r="C321" s="6" t="s">
        <v>2170</v>
      </c>
      <c r="D321" s="6" t="s">
        <v>2171</v>
      </c>
      <c r="E321" s="32" t="s">
        <v>48</v>
      </c>
      <c r="F321" s="15">
        <v>2013</v>
      </c>
      <c r="G321" s="18" t="s">
        <v>1864</v>
      </c>
      <c r="H321" s="13" t="s">
        <v>2172</v>
      </c>
    </row>
    <row r="322" spans="1:8" x14ac:dyDescent="0.3">
      <c r="A322" t="s">
        <v>1333</v>
      </c>
      <c r="B322" s="32" t="s">
        <v>1334</v>
      </c>
      <c r="C322" s="5" t="s">
        <v>1335</v>
      </c>
      <c r="D322" s="6" t="s">
        <v>1336</v>
      </c>
      <c r="E322" t="s">
        <v>167</v>
      </c>
      <c r="F322" s="118">
        <v>2017</v>
      </c>
      <c r="G322" s="15" t="s">
        <v>674</v>
      </c>
      <c r="H322" s="13" t="s">
        <v>1337</v>
      </c>
    </row>
    <row r="323" spans="1:8" x14ac:dyDescent="0.3">
      <c r="A323" s="58" t="s">
        <v>1962</v>
      </c>
      <c r="B323" s="59" t="s">
        <v>1963</v>
      </c>
      <c r="C323" s="60">
        <v>9783764377540</v>
      </c>
      <c r="D323" s="60">
        <v>9783764382988</v>
      </c>
      <c r="E323" s="59" t="s">
        <v>1960</v>
      </c>
      <c r="F323" s="117">
        <v>39170</v>
      </c>
      <c r="G323" s="157" t="s">
        <v>11</v>
      </c>
      <c r="H323" s="62" t="s">
        <v>1964</v>
      </c>
    </row>
    <row r="324" spans="1:8" x14ac:dyDescent="0.3">
      <c r="A324" s="32" t="s">
        <v>1338</v>
      </c>
      <c r="B324" s="32" t="s">
        <v>1329</v>
      </c>
      <c r="C324" s="33" t="s">
        <v>1339</v>
      </c>
      <c r="D324" s="6" t="s">
        <v>1340</v>
      </c>
      <c r="E324" s="32" t="s">
        <v>627</v>
      </c>
      <c r="F324" s="35" t="s">
        <v>887</v>
      </c>
      <c r="G324" s="15" t="s">
        <v>629</v>
      </c>
      <c r="H324" s="13" t="s">
        <v>1341</v>
      </c>
    </row>
    <row r="325" spans="1:8" x14ac:dyDescent="0.3">
      <c r="A325" s="111" t="s">
        <v>2283</v>
      </c>
      <c r="B325" s="111" t="s">
        <v>2284</v>
      </c>
      <c r="C325" s="113" t="s">
        <v>2285</v>
      </c>
      <c r="D325" s="113" t="s">
        <v>2286</v>
      </c>
      <c r="E325" s="105" t="s">
        <v>2102</v>
      </c>
      <c r="F325" s="134">
        <v>42874</v>
      </c>
      <c r="G325" s="135" t="s">
        <v>11</v>
      </c>
      <c r="H325" s="110" t="s">
        <v>2287</v>
      </c>
    </row>
    <row r="326" spans="1:8" x14ac:dyDescent="0.3">
      <c r="A326" s="46" t="s">
        <v>2153</v>
      </c>
      <c r="B326" s="32" t="s">
        <v>2154</v>
      </c>
      <c r="C326" s="24" t="s">
        <v>2155</v>
      </c>
      <c r="D326" s="24" t="s">
        <v>2156</v>
      </c>
      <c r="E326" s="4" t="s">
        <v>483</v>
      </c>
      <c r="F326" s="15">
        <v>2017</v>
      </c>
      <c r="G326" s="161" t="s">
        <v>629</v>
      </c>
      <c r="H326" s="77" t="s">
        <v>2157</v>
      </c>
    </row>
    <row r="327" spans="1:8" x14ac:dyDescent="0.3">
      <c r="A327" s="12" t="s">
        <v>2116</v>
      </c>
      <c r="B327" t="s">
        <v>2117</v>
      </c>
      <c r="D327" s="28">
        <v>9780323144834</v>
      </c>
      <c r="E327" s="61" t="s">
        <v>2118</v>
      </c>
      <c r="F327" s="122">
        <v>1967</v>
      </c>
      <c r="G327" s="157" t="s">
        <v>11</v>
      </c>
      <c r="H327" s="62" t="s">
        <v>2130</v>
      </c>
    </row>
    <row r="328" spans="1:8" x14ac:dyDescent="0.3">
      <c r="A328" s="114" t="s">
        <v>2392</v>
      </c>
      <c r="B328" s="114" t="s">
        <v>2393</v>
      </c>
      <c r="C328" s="114" t="s">
        <v>2394</v>
      </c>
      <c r="D328" s="114" t="s">
        <v>2395</v>
      </c>
      <c r="E328" s="105" t="s">
        <v>2102</v>
      </c>
      <c r="F328" s="136">
        <v>43523</v>
      </c>
      <c r="G328" s="135" t="s">
        <v>11</v>
      </c>
      <c r="H328" s="110" t="s">
        <v>2396</v>
      </c>
    </row>
    <row r="329" spans="1:8" x14ac:dyDescent="0.3">
      <c r="A329" s="7" t="s">
        <v>1342</v>
      </c>
      <c r="B329" s="32" t="s">
        <v>1343</v>
      </c>
      <c r="C329" s="8" t="s">
        <v>1344</v>
      </c>
      <c r="D329" s="6" t="s">
        <v>1345</v>
      </c>
      <c r="E329" s="32" t="s">
        <v>31</v>
      </c>
      <c r="F329" s="18">
        <v>2010</v>
      </c>
      <c r="G329" s="15" t="s">
        <v>629</v>
      </c>
      <c r="H329" s="13" t="s">
        <v>1346</v>
      </c>
    </row>
    <row r="330" spans="1:8" x14ac:dyDescent="0.3">
      <c r="A330" t="s">
        <v>1347</v>
      </c>
      <c r="B330" s="32" t="s">
        <v>1348</v>
      </c>
      <c r="C330" s="5" t="s">
        <v>1349</v>
      </c>
      <c r="D330" s="6" t="s">
        <v>1350</v>
      </c>
      <c r="E330" t="s">
        <v>167</v>
      </c>
      <c r="F330" s="118">
        <v>2017</v>
      </c>
      <c r="G330" s="15" t="s">
        <v>629</v>
      </c>
      <c r="H330" s="13" t="s">
        <v>1351</v>
      </c>
    </row>
    <row r="331" spans="1:8" x14ac:dyDescent="0.3">
      <c r="A331" s="7" t="s">
        <v>1352</v>
      </c>
      <c r="B331" s="32" t="s">
        <v>1353</v>
      </c>
      <c r="C331" s="8" t="s">
        <v>1354</v>
      </c>
      <c r="D331" s="6" t="s">
        <v>1355</v>
      </c>
      <c r="E331" s="32" t="s">
        <v>1356</v>
      </c>
      <c r="F331" s="18">
        <v>2011</v>
      </c>
      <c r="G331" s="15" t="s">
        <v>864</v>
      </c>
      <c r="H331" s="13" t="s">
        <v>1357</v>
      </c>
    </row>
    <row r="332" spans="1:8" x14ac:dyDescent="0.3">
      <c r="A332" s="111" t="s">
        <v>2278</v>
      </c>
      <c r="B332" s="111" t="s">
        <v>2279</v>
      </c>
      <c r="C332" s="113" t="s">
        <v>2280</v>
      </c>
      <c r="D332" s="113" t="s">
        <v>2281</v>
      </c>
      <c r="E332" s="105" t="s">
        <v>2102</v>
      </c>
      <c r="F332" s="134">
        <v>42858</v>
      </c>
      <c r="G332" s="135" t="s">
        <v>11</v>
      </c>
      <c r="H332" s="110" t="s">
        <v>2282</v>
      </c>
    </row>
    <row r="333" spans="1:8" x14ac:dyDescent="0.3">
      <c r="A333" s="53" t="s">
        <v>1934</v>
      </c>
      <c r="B333" s="53" t="s">
        <v>1935</v>
      </c>
      <c r="C333" s="10"/>
      <c r="D333" s="41">
        <v>9783319908939</v>
      </c>
      <c r="E333" s="53" t="s">
        <v>31</v>
      </c>
      <c r="F333" s="120">
        <v>2019</v>
      </c>
      <c r="G333" s="118" t="s">
        <v>11</v>
      </c>
      <c r="H333" s="80" t="s">
        <v>1936</v>
      </c>
    </row>
    <row r="334" spans="1:8" x14ac:dyDescent="0.3">
      <c r="A334" s="32" t="s">
        <v>1358</v>
      </c>
      <c r="B334" s="32" t="s">
        <v>1359</v>
      </c>
      <c r="C334" s="33" t="s">
        <v>1360</v>
      </c>
      <c r="D334" s="6" t="s">
        <v>1361</v>
      </c>
      <c r="E334" s="32" t="s">
        <v>627</v>
      </c>
      <c r="F334" s="35" t="s">
        <v>1168</v>
      </c>
      <c r="G334" s="15" t="s">
        <v>629</v>
      </c>
      <c r="H334" s="13" t="s">
        <v>1362</v>
      </c>
    </row>
    <row r="335" spans="1:8" x14ac:dyDescent="0.3">
      <c r="A335" s="7" t="s">
        <v>1363</v>
      </c>
      <c r="B335" s="32" t="s">
        <v>1364</v>
      </c>
      <c r="C335" s="8" t="s">
        <v>1365</v>
      </c>
      <c r="D335" s="6" t="s">
        <v>1366</v>
      </c>
      <c r="E335" t="s">
        <v>728</v>
      </c>
      <c r="F335" s="18">
        <v>2009</v>
      </c>
      <c r="G335" s="15" t="s">
        <v>674</v>
      </c>
      <c r="H335" s="13" t="s">
        <v>1367</v>
      </c>
    </row>
    <row r="336" spans="1:8" x14ac:dyDescent="0.3">
      <c r="A336" s="32" t="s">
        <v>1368</v>
      </c>
      <c r="B336" s="32" t="s">
        <v>1369</v>
      </c>
      <c r="C336" s="33" t="s">
        <v>1370</v>
      </c>
      <c r="D336" s="6" t="s">
        <v>1371</v>
      </c>
      <c r="E336" s="32" t="s">
        <v>634</v>
      </c>
      <c r="F336" s="35" t="s">
        <v>701</v>
      </c>
      <c r="G336" s="15" t="s">
        <v>629</v>
      </c>
      <c r="H336" s="13" t="s">
        <v>1372</v>
      </c>
    </row>
    <row r="337" spans="1:8" x14ac:dyDescent="0.3">
      <c r="A337" s="32" t="s">
        <v>1368</v>
      </c>
      <c r="B337" s="32" t="s">
        <v>1369</v>
      </c>
      <c r="C337" s="33" t="s">
        <v>1373</v>
      </c>
      <c r="D337" s="6" t="s">
        <v>1374</v>
      </c>
      <c r="E337" s="32" t="s">
        <v>634</v>
      </c>
      <c r="F337" s="35" t="s">
        <v>701</v>
      </c>
      <c r="G337" s="15" t="s">
        <v>629</v>
      </c>
      <c r="H337" s="13" t="s">
        <v>1375</v>
      </c>
    </row>
    <row r="338" spans="1:8" x14ac:dyDescent="0.3">
      <c r="A338" s="32" t="s">
        <v>1368</v>
      </c>
      <c r="B338" s="32" t="s">
        <v>1369</v>
      </c>
      <c r="C338" s="33" t="s">
        <v>1376</v>
      </c>
      <c r="D338" s="6" t="s">
        <v>1377</v>
      </c>
      <c r="E338" s="32" t="s">
        <v>634</v>
      </c>
      <c r="F338" s="35" t="s">
        <v>701</v>
      </c>
      <c r="G338" s="15" t="s">
        <v>629</v>
      </c>
      <c r="H338" s="13" t="s">
        <v>1378</v>
      </c>
    </row>
    <row r="339" spans="1:8" x14ac:dyDescent="0.3">
      <c r="A339" s="32" t="s">
        <v>1368</v>
      </c>
      <c r="B339" s="32" t="s">
        <v>1369</v>
      </c>
      <c r="C339" s="33" t="s">
        <v>1379</v>
      </c>
      <c r="D339" s="6" t="s">
        <v>1380</v>
      </c>
      <c r="E339" s="32" t="s">
        <v>634</v>
      </c>
      <c r="F339" s="35" t="s">
        <v>701</v>
      </c>
      <c r="G339" s="15" t="s">
        <v>629</v>
      </c>
      <c r="H339" s="13" t="s">
        <v>1381</v>
      </c>
    </row>
    <row r="340" spans="1:8" x14ac:dyDescent="0.3">
      <c r="A340" s="32" t="s">
        <v>1368</v>
      </c>
      <c r="B340" s="32" t="s">
        <v>1382</v>
      </c>
      <c r="C340" s="33" t="s">
        <v>1383</v>
      </c>
      <c r="D340" s="6" t="s">
        <v>1384</v>
      </c>
      <c r="E340" s="32" t="s">
        <v>634</v>
      </c>
      <c r="F340" s="35" t="s">
        <v>628</v>
      </c>
      <c r="G340" s="15" t="s">
        <v>629</v>
      </c>
      <c r="H340" s="13" t="s">
        <v>1385</v>
      </c>
    </row>
    <row r="341" spans="1:8" x14ac:dyDescent="0.3">
      <c r="A341" s="4" t="s">
        <v>462</v>
      </c>
      <c r="B341" s="4" t="s">
        <v>463</v>
      </c>
      <c r="C341" s="14"/>
      <c r="D341" s="6" t="s">
        <v>464</v>
      </c>
      <c r="E341" s="4" t="s">
        <v>237</v>
      </c>
      <c r="F341" s="15" t="s">
        <v>465</v>
      </c>
      <c r="G341" s="156" t="s">
        <v>11</v>
      </c>
      <c r="H341" s="76" t="s">
        <v>466</v>
      </c>
    </row>
    <row r="342" spans="1:8" x14ac:dyDescent="0.3">
      <c r="A342" s="32" t="s">
        <v>1386</v>
      </c>
      <c r="B342" s="32" t="s">
        <v>1387</v>
      </c>
      <c r="C342" s="33" t="s">
        <v>1388</v>
      </c>
      <c r="D342" s="6" t="s">
        <v>1389</v>
      </c>
      <c r="E342" s="32" t="s">
        <v>990</v>
      </c>
      <c r="F342" s="35" t="s">
        <v>1390</v>
      </c>
      <c r="G342" s="15" t="s">
        <v>629</v>
      </c>
      <c r="H342" s="13" t="s">
        <v>1391</v>
      </c>
    </row>
    <row r="343" spans="1:8" x14ac:dyDescent="0.3">
      <c r="A343" s="32" t="s">
        <v>1392</v>
      </c>
      <c r="B343" s="32" t="s">
        <v>1393</v>
      </c>
      <c r="C343" s="33" t="s">
        <v>1394</v>
      </c>
      <c r="D343" s="6" t="s">
        <v>1395</v>
      </c>
      <c r="E343" s="32" t="s">
        <v>634</v>
      </c>
      <c r="F343" s="35" t="s">
        <v>1396</v>
      </c>
      <c r="G343" s="15" t="s">
        <v>629</v>
      </c>
      <c r="H343" s="13" t="s">
        <v>1397</v>
      </c>
    </row>
    <row r="344" spans="1:8" x14ac:dyDescent="0.3">
      <c r="A344" s="4" t="s">
        <v>1398</v>
      </c>
      <c r="B344" s="7" t="s">
        <v>1399</v>
      </c>
      <c r="C344" s="5" t="s">
        <v>1400</v>
      </c>
      <c r="D344" s="6" t="s">
        <v>1401</v>
      </c>
      <c r="E344" s="7" t="s">
        <v>31</v>
      </c>
      <c r="F344" s="18">
        <v>2004</v>
      </c>
      <c r="G344" s="15" t="s">
        <v>629</v>
      </c>
      <c r="H344" s="13" t="s">
        <v>1402</v>
      </c>
    </row>
    <row r="345" spans="1:8" x14ac:dyDescent="0.3">
      <c r="A345" s="114" t="s">
        <v>2313</v>
      </c>
      <c r="B345" s="114" t="s">
        <v>2314</v>
      </c>
      <c r="C345" s="113" t="s">
        <v>2315</v>
      </c>
      <c r="D345" s="113" t="s">
        <v>2316</v>
      </c>
      <c r="E345" s="105" t="s">
        <v>2102</v>
      </c>
      <c r="F345" s="135">
        <v>43130</v>
      </c>
      <c r="G345" s="135" t="s">
        <v>11</v>
      </c>
      <c r="H345" s="110" t="s">
        <v>2317</v>
      </c>
    </row>
    <row r="346" spans="1:8" x14ac:dyDescent="0.3">
      <c r="A346" s="104" t="s">
        <v>2211</v>
      </c>
      <c r="B346" s="97" t="s">
        <v>2212</v>
      </c>
      <c r="C346" s="98" t="s">
        <v>2213</v>
      </c>
      <c r="E346" s="97" t="s">
        <v>57</v>
      </c>
      <c r="F346" s="15">
        <v>2018</v>
      </c>
      <c r="G346" s="15" t="s">
        <v>58</v>
      </c>
      <c r="H346" s="77" t="s">
        <v>2214</v>
      </c>
    </row>
    <row r="347" spans="1:8" x14ac:dyDescent="0.3">
      <c r="A347" s="4" t="s">
        <v>1403</v>
      </c>
      <c r="B347" s="32" t="s">
        <v>1404</v>
      </c>
      <c r="C347" s="5" t="s">
        <v>1405</v>
      </c>
      <c r="D347" s="6" t="s">
        <v>1406</v>
      </c>
      <c r="E347" t="s">
        <v>662</v>
      </c>
      <c r="F347" s="118">
        <v>2017</v>
      </c>
      <c r="G347" s="15" t="s">
        <v>629</v>
      </c>
      <c r="H347" s="13" t="s">
        <v>1407</v>
      </c>
    </row>
    <row r="348" spans="1:8" x14ac:dyDescent="0.3">
      <c r="A348" s="4" t="s">
        <v>1408</v>
      </c>
      <c r="B348" s="32" t="s">
        <v>1409</v>
      </c>
      <c r="D348" s="6" t="s">
        <v>1410</v>
      </c>
      <c r="E348" s="32" t="s">
        <v>1411</v>
      </c>
      <c r="F348" s="15">
        <v>2017</v>
      </c>
      <c r="G348" s="15" t="s">
        <v>864</v>
      </c>
      <c r="H348" s="13" t="s">
        <v>1412</v>
      </c>
    </row>
    <row r="349" spans="1:8" x14ac:dyDescent="0.3">
      <c r="A349" s="32" t="s">
        <v>1413</v>
      </c>
      <c r="B349" s="32" t="s">
        <v>1414</v>
      </c>
      <c r="C349" s="33" t="s">
        <v>1415</v>
      </c>
      <c r="D349" s="6" t="s">
        <v>1416</v>
      </c>
      <c r="E349" s="32" t="s">
        <v>627</v>
      </c>
      <c r="F349" s="35" t="s">
        <v>690</v>
      </c>
      <c r="G349" s="15" t="s">
        <v>629</v>
      </c>
      <c r="H349" s="13" t="s">
        <v>1417</v>
      </c>
    </row>
    <row r="350" spans="1:8" x14ac:dyDescent="0.3">
      <c r="A350" s="4" t="s">
        <v>467</v>
      </c>
      <c r="B350" s="4" t="s">
        <v>468</v>
      </c>
      <c r="C350" s="14"/>
      <c r="D350" s="6" t="s">
        <v>469</v>
      </c>
      <c r="E350" s="4" t="s">
        <v>48</v>
      </c>
      <c r="F350" s="15">
        <v>2007</v>
      </c>
      <c r="G350" s="156" t="s">
        <v>11</v>
      </c>
      <c r="H350" s="76" t="s">
        <v>470</v>
      </c>
    </row>
    <row r="351" spans="1:8" x14ac:dyDescent="0.3">
      <c r="A351" s="32" t="s">
        <v>1418</v>
      </c>
      <c r="B351" s="32" t="s">
        <v>1419</v>
      </c>
      <c r="C351" s="33" t="s">
        <v>1420</v>
      </c>
      <c r="D351" s="6" t="s">
        <v>1421</v>
      </c>
      <c r="E351" s="32" t="s">
        <v>627</v>
      </c>
      <c r="F351" s="35" t="s">
        <v>925</v>
      </c>
      <c r="G351" s="15" t="s">
        <v>629</v>
      </c>
      <c r="H351" s="13" t="s">
        <v>1422</v>
      </c>
    </row>
    <row r="352" spans="1:8" x14ac:dyDescent="0.3">
      <c r="A352" s="59" t="s">
        <v>2021</v>
      </c>
      <c r="B352" s="59" t="s">
        <v>2022</v>
      </c>
      <c r="C352" s="60">
        <v>9783764388362</v>
      </c>
      <c r="D352" s="60">
        <v>9783034609487</v>
      </c>
      <c r="E352" s="59" t="s">
        <v>1960</v>
      </c>
      <c r="F352" s="117">
        <v>39696</v>
      </c>
      <c r="G352" s="157" t="s">
        <v>11</v>
      </c>
      <c r="H352" s="62" t="s">
        <v>2023</v>
      </c>
    </row>
    <row r="353" spans="1:8" x14ac:dyDescent="0.3">
      <c r="A353" t="s">
        <v>1423</v>
      </c>
      <c r="B353" s="32" t="s">
        <v>1424</v>
      </c>
      <c r="C353" s="5" t="s">
        <v>1425</v>
      </c>
      <c r="D353" s="6" t="s">
        <v>1426</v>
      </c>
      <c r="E353" s="32" t="s">
        <v>97</v>
      </c>
      <c r="F353" s="15">
        <v>2018</v>
      </c>
      <c r="G353" s="15" t="s">
        <v>629</v>
      </c>
      <c r="H353" s="13" t="s">
        <v>1427</v>
      </c>
    </row>
    <row r="354" spans="1:8" x14ac:dyDescent="0.3">
      <c r="A354" s="4" t="s">
        <v>131</v>
      </c>
      <c r="B354" s="4" t="s">
        <v>132</v>
      </c>
      <c r="C354" s="5" t="str">
        <f>"9781845696719"</f>
        <v>9781845696719</v>
      </c>
      <c r="D354" s="6" t="str">
        <f>"9780857090980"</f>
        <v>9780857090980</v>
      </c>
      <c r="E354" s="4" t="s">
        <v>65</v>
      </c>
      <c r="F354" s="119">
        <v>40600</v>
      </c>
      <c r="G354" s="159" t="s">
        <v>11</v>
      </c>
      <c r="H354" s="13" t="s">
        <v>133</v>
      </c>
    </row>
    <row r="355" spans="1:8" x14ac:dyDescent="0.3">
      <c r="A355" s="7" t="s">
        <v>1428</v>
      </c>
      <c r="B355" s="32" t="s">
        <v>1429</v>
      </c>
      <c r="C355" s="8" t="s">
        <v>1430</v>
      </c>
      <c r="D355" s="6" t="s">
        <v>1431</v>
      </c>
      <c r="E355" s="32" t="s">
        <v>1432</v>
      </c>
      <c r="F355" s="18">
        <v>2013</v>
      </c>
      <c r="G355" s="15" t="s">
        <v>629</v>
      </c>
      <c r="H355" s="13" t="s">
        <v>1433</v>
      </c>
    </row>
    <row r="356" spans="1:8" x14ac:dyDescent="0.3">
      <c r="A356" s="111" t="s">
        <v>2249</v>
      </c>
      <c r="B356" s="111" t="s">
        <v>2250</v>
      </c>
      <c r="C356" s="112" t="s">
        <v>2251</v>
      </c>
      <c r="D356" s="112" t="s">
        <v>2252</v>
      </c>
      <c r="E356" s="105" t="s">
        <v>2102</v>
      </c>
      <c r="F356" s="134">
        <v>42746</v>
      </c>
      <c r="G356" s="135" t="s">
        <v>11</v>
      </c>
      <c r="H356" s="110" t="s">
        <v>2253</v>
      </c>
    </row>
    <row r="357" spans="1:8" x14ac:dyDescent="0.3">
      <c r="A357" s="7" t="s">
        <v>134</v>
      </c>
      <c r="B357" s="7" t="s">
        <v>135</v>
      </c>
      <c r="C357" s="8" t="str">
        <f>"9780471576907"</f>
        <v>9780471576907</v>
      </c>
      <c r="D357" s="6" t="str">
        <f>"9780471654766"</f>
        <v>9780471654766</v>
      </c>
      <c r="E357" s="7" t="s">
        <v>10</v>
      </c>
      <c r="F357" s="125">
        <v>38075</v>
      </c>
      <c r="G357" s="159" t="s">
        <v>11</v>
      </c>
      <c r="H357" s="13" t="s">
        <v>136</v>
      </c>
    </row>
    <row r="358" spans="1:8" x14ac:dyDescent="0.3">
      <c r="A358" s="4" t="s">
        <v>137</v>
      </c>
      <c r="B358" s="4" t="s">
        <v>138</v>
      </c>
      <c r="C358" s="5" t="str">
        <f>"9781420064407"</f>
        <v>9781420064407</v>
      </c>
      <c r="D358" s="6" t="str">
        <f>"9781420064414"</f>
        <v>9781420064414</v>
      </c>
      <c r="E358" s="4" t="s">
        <v>52</v>
      </c>
      <c r="F358" s="119">
        <v>40051</v>
      </c>
      <c r="G358" s="159" t="s">
        <v>19</v>
      </c>
      <c r="H358" s="13" t="s">
        <v>139</v>
      </c>
    </row>
    <row r="359" spans="1:8" x14ac:dyDescent="0.3">
      <c r="A359" s="4" t="s">
        <v>1434</v>
      </c>
      <c r="B359" s="32" t="s">
        <v>1435</v>
      </c>
      <c r="C359" s="5" t="s">
        <v>1436</v>
      </c>
      <c r="D359" s="6" t="s">
        <v>1437</v>
      </c>
      <c r="E359" t="s">
        <v>1438</v>
      </c>
      <c r="F359" s="118">
        <v>2013</v>
      </c>
      <c r="G359" s="15" t="s">
        <v>629</v>
      </c>
      <c r="H359" s="13" t="s">
        <v>1439</v>
      </c>
    </row>
    <row r="360" spans="1:8" x14ac:dyDescent="0.3">
      <c r="A360" s="4" t="s">
        <v>1440</v>
      </c>
      <c r="B360" s="32" t="s">
        <v>1441</v>
      </c>
      <c r="C360" s="5" t="s">
        <v>1442</v>
      </c>
      <c r="D360" s="6" t="s">
        <v>1443</v>
      </c>
      <c r="E360" s="32" t="s">
        <v>167</v>
      </c>
      <c r="F360" s="118">
        <v>2017</v>
      </c>
      <c r="G360" s="15" t="s">
        <v>674</v>
      </c>
      <c r="H360" s="13" t="s">
        <v>1444</v>
      </c>
    </row>
    <row r="361" spans="1:8" x14ac:dyDescent="0.3">
      <c r="A361" s="32" t="s">
        <v>1445</v>
      </c>
      <c r="B361" s="32" t="s">
        <v>1446</v>
      </c>
      <c r="C361" s="33" t="s">
        <v>1447</v>
      </c>
      <c r="D361" s="6" t="s">
        <v>1448</v>
      </c>
      <c r="E361" s="32" t="s">
        <v>990</v>
      </c>
      <c r="F361" s="35" t="s">
        <v>1168</v>
      </c>
      <c r="G361" s="15" t="s">
        <v>629</v>
      </c>
      <c r="H361" s="13" t="s">
        <v>1449</v>
      </c>
    </row>
    <row r="362" spans="1:8" x14ac:dyDescent="0.3">
      <c r="A362" s="7" t="s">
        <v>1450</v>
      </c>
      <c r="B362" s="32" t="s">
        <v>1451</v>
      </c>
      <c r="C362" s="8" t="s">
        <v>1452</v>
      </c>
      <c r="D362" s="6" t="s">
        <v>1453</v>
      </c>
      <c r="E362" s="32" t="s">
        <v>31</v>
      </c>
      <c r="F362" s="118">
        <v>2008</v>
      </c>
      <c r="G362" s="15" t="s">
        <v>629</v>
      </c>
      <c r="H362" s="13" t="s">
        <v>1454</v>
      </c>
    </row>
    <row r="363" spans="1:8" x14ac:dyDescent="0.3">
      <c r="A363" s="12" t="s">
        <v>471</v>
      </c>
      <c r="B363" s="12" t="s">
        <v>472</v>
      </c>
      <c r="C363" s="14" t="s">
        <v>473</v>
      </c>
      <c r="D363" s="11" t="s">
        <v>474</v>
      </c>
      <c r="E363" s="12" t="s">
        <v>52</v>
      </c>
      <c r="F363" s="17">
        <v>41920</v>
      </c>
      <c r="G363" s="122" t="s">
        <v>19</v>
      </c>
      <c r="H363" s="76" t="s">
        <v>475</v>
      </c>
    </row>
    <row r="364" spans="1:8" x14ac:dyDescent="0.3">
      <c r="A364" s="32" t="s">
        <v>1455</v>
      </c>
      <c r="B364" s="32" t="s">
        <v>1382</v>
      </c>
      <c r="C364" s="33" t="s">
        <v>1456</v>
      </c>
      <c r="D364" s="6" t="s">
        <v>1457</v>
      </c>
      <c r="E364" s="32" t="s">
        <v>634</v>
      </c>
      <c r="F364" s="35" t="s">
        <v>887</v>
      </c>
      <c r="G364" s="15" t="s">
        <v>629</v>
      </c>
      <c r="H364" s="13" t="s">
        <v>1458</v>
      </c>
    </row>
    <row r="365" spans="1:8" x14ac:dyDescent="0.3">
      <c r="A365" s="4" t="s">
        <v>476</v>
      </c>
      <c r="B365" s="4" t="s">
        <v>477</v>
      </c>
      <c r="C365" s="14"/>
      <c r="D365" s="6" t="s">
        <v>478</v>
      </c>
      <c r="E365" s="4" t="s">
        <v>31</v>
      </c>
      <c r="F365" s="15">
        <v>1987</v>
      </c>
      <c r="G365" s="156" t="s">
        <v>11</v>
      </c>
      <c r="H365" s="76" t="s">
        <v>479</v>
      </c>
    </row>
    <row r="366" spans="1:8" x14ac:dyDescent="0.3">
      <c r="A366" s="4" t="s">
        <v>480</v>
      </c>
      <c r="B366" s="4" t="s">
        <v>481</v>
      </c>
      <c r="C366" s="14"/>
      <c r="D366" s="6" t="s">
        <v>482</v>
      </c>
      <c r="E366" s="4" t="s">
        <v>483</v>
      </c>
      <c r="F366" s="15">
        <v>2016</v>
      </c>
      <c r="G366" s="156" t="s">
        <v>11</v>
      </c>
      <c r="H366" s="76" t="s">
        <v>484</v>
      </c>
    </row>
    <row r="367" spans="1:8" x14ac:dyDescent="0.3">
      <c r="A367" s="53" t="s">
        <v>1937</v>
      </c>
      <c r="B367" s="53" t="s">
        <v>1938</v>
      </c>
      <c r="C367" s="10"/>
      <c r="D367" s="41">
        <v>9781420009873</v>
      </c>
      <c r="E367" s="53" t="s">
        <v>237</v>
      </c>
      <c r="F367" s="120">
        <v>2007</v>
      </c>
      <c r="G367" s="118" t="s">
        <v>11</v>
      </c>
      <c r="H367" s="54" t="s">
        <v>1939</v>
      </c>
    </row>
    <row r="368" spans="1:8" x14ac:dyDescent="0.3">
      <c r="A368" t="s">
        <v>1459</v>
      </c>
      <c r="B368" s="32" t="s">
        <v>1460</v>
      </c>
      <c r="C368" s="5" t="s">
        <v>1461</v>
      </c>
      <c r="D368" s="6" t="s">
        <v>1462</v>
      </c>
      <c r="E368" t="s">
        <v>97</v>
      </c>
      <c r="F368" s="118">
        <v>2018</v>
      </c>
      <c r="G368" s="15" t="s">
        <v>629</v>
      </c>
      <c r="H368" s="13" t="s">
        <v>1463</v>
      </c>
    </row>
    <row r="369" spans="1:8" x14ac:dyDescent="0.3">
      <c r="A369" s="32" t="s">
        <v>1464</v>
      </c>
      <c r="B369" s="32" t="s">
        <v>1465</v>
      </c>
      <c r="C369" s="33" t="s">
        <v>1466</v>
      </c>
      <c r="D369" s="6" t="s">
        <v>1467</v>
      </c>
      <c r="E369" s="32" t="s">
        <v>627</v>
      </c>
      <c r="F369" s="35" t="s">
        <v>635</v>
      </c>
      <c r="G369" s="15" t="s">
        <v>629</v>
      </c>
      <c r="H369" s="13" t="s">
        <v>1468</v>
      </c>
    </row>
    <row r="370" spans="1:8" x14ac:dyDescent="0.3">
      <c r="A370" s="7" t="s">
        <v>1469</v>
      </c>
      <c r="B370" s="32" t="s">
        <v>1470</v>
      </c>
      <c r="C370" s="8" t="s">
        <v>1471</v>
      </c>
      <c r="D370" s="6" t="s">
        <v>1472</v>
      </c>
      <c r="E370" s="32" t="s">
        <v>283</v>
      </c>
      <c r="F370" s="18">
        <v>2016</v>
      </c>
      <c r="G370" s="15" t="s">
        <v>629</v>
      </c>
      <c r="H370" s="13" t="s">
        <v>1473</v>
      </c>
    </row>
    <row r="371" spans="1:8" x14ac:dyDescent="0.3">
      <c r="A371" s="12" t="s">
        <v>485</v>
      </c>
      <c r="B371" s="12" t="s">
        <v>486</v>
      </c>
      <c r="C371" s="14" t="s">
        <v>487</v>
      </c>
      <c r="D371" s="11" t="s">
        <v>488</v>
      </c>
      <c r="E371" s="12" t="s">
        <v>52</v>
      </c>
      <c r="F371" s="17">
        <v>42836</v>
      </c>
      <c r="G371" s="122" t="s">
        <v>19</v>
      </c>
      <c r="H371" s="76" t="s">
        <v>489</v>
      </c>
    </row>
    <row r="372" spans="1:8" x14ac:dyDescent="0.3">
      <c r="A372" s="12" t="s">
        <v>490</v>
      </c>
      <c r="B372" s="12" t="s">
        <v>491</v>
      </c>
      <c r="C372" s="14" t="s">
        <v>492</v>
      </c>
      <c r="D372" s="11" t="s">
        <v>493</v>
      </c>
      <c r="E372" s="12" t="s">
        <v>52</v>
      </c>
      <c r="F372" s="17">
        <v>41750</v>
      </c>
      <c r="G372" s="122" t="s">
        <v>19</v>
      </c>
      <c r="H372" s="76" t="s">
        <v>494</v>
      </c>
    </row>
    <row r="373" spans="1:8" x14ac:dyDescent="0.3">
      <c r="A373" s="58" t="s">
        <v>1971</v>
      </c>
      <c r="B373" s="59" t="s">
        <v>1972</v>
      </c>
      <c r="C373" s="60">
        <v>9783764387471</v>
      </c>
      <c r="D373" s="60">
        <v>9783034611404</v>
      </c>
      <c r="E373" s="59" t="s">
        <v>1960</v>
      </c>
      <c r="F373" s="117">
        <v>41256</v>
      </c>
      <c r="G373" s="157" t="s">
        <v>11</v>
      </c>
      <c r="H373" s="62" t="s">
        <v>1973</v>
      </c>
    </row>
    <row r="374" spans="1:8" x14ac:dyDescent="0.3">
      <c r="A374" s="32" t="s">
        <v>1474</v>
      </c>
      <c r="B374" s="32" t="s">
        <v>1475</v>
      </c>
      <c r="C374" s="33" t="s">
        <v>1476</v>
      </c>
      <c r="D374" s="6" t="s">
        <v>1477</v>
      </c>
      <c r="E374" s="32" t="s">
        <v>634</v>
      </c>
      <c r="F374" s="35" t="s">
        <v>690</v>
      </c>
      <c r="G374" s="15" t="s">
        <v>629</v>
      </c>
      <c r="H374" s="13" t="s">
        <v>1478</v>
      </c>
    </row>
    <row r="375" spans="1:8" x14ac:dyDescent="0.3">
      <c r="A375" s="114" t="s">
        <v>2401</v>
      </c>
      <c r="B375" s="114" t="s">
        <v>2402</v>
      </c>
      <c r="C375" s="114" t="s">
        <v>2403</v>
      </c>
      <c r="D375" s="114" t="s">
        <v>2404</v>
      </c>
      <c r="E375" s="105" t="s">
        <v>2102</v>
      </c>
      <c r="F375" s="136">
        <v>43539</v>
      </c>
      <c r="G375" s="135" t="s">
        <v>11</v>
      </c>
      <c r="H375" s="110" t="s">
        <v>2405</v>
      </c>
    </row>
    <row r="376" spans="1:8" x14ac:dyDescent="0.3">
      <c r="A376" s="4" t="s">
        <v>140</v>
      </c>
      <c r="B376" s="4" t="s">
        <v>141</v>
      </c>
      <c r="C376" s="5" t="str">
        <f>"9780470710739"</f>
        <v>9780470710739</v>
      </c>
      <c r="D376" s="6" t="str">
        <f>"9780470710937"</f>
        <v>9780470710937</v>
      </c>
      <c r="E376" s="4" t="s">
        <v>10</v>
      </c>
      <c r="F376" s="119">
        <v>40414</v>
      </c>
      <c r="G376" s="159" t="s">
        <v>11</v>
      </c>
      <c r="H376" s="13" t="s">
        <v>142</v>
      </c>
    </row>
    <row r="377" spans="1:8" x14ac:dyDescent="0.3">
      <c r="A377" s="4" t="s">
        <v>143</v>
      </c>
      <c r="B377" s="4" t="s">
        <v>144</v>
      </c>
      <c r="C377" s="5" t="str">
        <f>"9781461576723"</f>
        <v>9781461576723</v>
      </c>
      <c r="D377" s="6" t="str">
        <f>"9781461576709"</f>
        <v>9781461576709</v>
      </c>
      <c r="E377" s="4" t="s">
        <v>31</v>
      </c>
      <c r="F377" s="119">
        <v>36161</v>
      </c>
      <c r="G377" s="159" t="s">
        <v>11</v>
      </c>
      <c r="H377" s="13" t="s">
        <v>145</v>
      </c>
    </row>
    <row r="378" spans="1:8" x14ac:dyDescent="0.3">
      <c r="A378" s="4" t="s">
        <v>146</v>
      </c>
      <c r="B378" s="4" t="s">
        <v>147</v>
      </c>
      <c r="C378" s="5" t="str">
        <f>"9781292220178"</f>
        <v>9781292220178</v>
      </c>
      <c r="D378" s="6" t="str">
        <f>"9781292220239"</f>
        <v>9781292220239</v>
      </c>
      <c r="E378" s="4" t="s">
        <v>56</v>
      </c>
      <c r="F378" s="119">
        <v>42929</v>
      </c>
      <c r="G378" s="159" t="s">
        <v>58</v>
      </c>
      <c r="H378" s="13" t="s">
        <v>148</v>
      </c>
    </row>
    <row r="379" spans="1:8" x14ac:dyDescent="0.3">
      <c r="A379" s="12" t="s">
        <v>495</v>
      </c>
      <c r="B379" s="12" t="s">
        <v>496</v>
      </c>
      <c r="C379" s="14" t="s">
        <v>497</v>
      </c>
      <c r="D379" s="11" t="s">
        <v>498</v>
      </c>
      <c r="E379" s="12" t="s">
        <v>237</v>
      </c>
      <c r="F379" s="17">
        <v>41834</v>
      </c>
      <c r="G379" s="122" t="s">
        <v>19</v>
      </c>
      <c r="H379" s="76" t="s">
        <v>499</v>
      </c>
    </row>
    <row r="380" spans="1:8" x14ac:dyDescent="0.3">
      <c r="A380" s="4" t="s">
        <v>1479</v>
      </c>
      <c r="B380" s="7" t="s">
        <v>1480</v>
      </c>
      <c r="C380" s="5" t="s">
        <v>1481</v>
      </c>
      <c r="D380" s="6" t="s">
        <v>1482</v>
      </c>
      <c r="E380" s="7" t="s">
        <v>1483</v>
      </c>
      <c r="F380" s="18"/>
      <c r="G380" s="15" t="s">
        <v>629</v>
      </c>
      <c r="H380" s="13" t="s">
        <v>1484</v>
      </c>
    </row>
    <row r="381" spans="1:8" x14ac:dyDescent="0.3">
      <c r="A381" s="4" t="s">
        <v>149</v>
      </c>
      <c r="B381" s="4" t="s">
        <v>150</v>
      </c>
      <c r="C381" s="5" t="str">
        <f>"9781119106449"</f>
        <v>9781119106449</v>
      </c>
      <c r="D381" s="6" t="str">
        <f>"9781119106425"</f>
        <v>9781119106425</v>
      </c>
      <c r="E381" s="4" t="s">
        <v>10</v>
      </c>
      <c r="F381" s="119">
        <v>42846</v>
      </c>
      <c r="G381" s="159" t="s">
        <v>11</v>
      </c>
      <c r="H381" s="13" t="s">
        <v>151</v>
      </c>
    </row>
    <row r="382" spans="1:8" x14ac:dyDescent="0.3">
      <c r="A382" s="4" t="s">
        <v>152</v>
      </c>
      <c r="B382" s="4" t="s">
        <v>153</v>
      </c>
      <c r="C382" s="5" t="str">
        <f>"9781680502466"</f>
        <v>9781680502466</v>
      </c>
      <c r="D382" s="6" t="str">
        <f>"9781680505726"</f>
        <v>9781680505726</v>
      </c>
      <c r="E382" s="4" t="s">
        <v>154</v>
      </c>
      <c r="F382" s="119">
        <v>43154</v>
      </c>
      <c r="G382" s="159" t="s">
        <v>58</v>
      </c>
      <c r="H382" s="13" t="s">
        <v>155</v>
      </c>
    </row>
    <row r="383" spans="1:8" x14ac:dyDescent="0.3">
      <c r="A383" t="s">
        <v>1485</v>
      </c>
      <c r="B383" s="32" t="s">
        <v>1486</v>
      </c>
      <c r="C383" s="5" t="s">
        <v>1487</v>
      </c>
      <c r="D383" s="6" t="s">
        <v>1488</v>
      </c>
      <c r="E383" t="s">
        <v>31</v>
      </c>
      <c r="F383" s="118">
        <v>2018</v>
      </c>
      <c r="G383" s="15" t="s">
        <v>629</v>
      </c>
      <c r="H383" s="13" t="s">
        <v>1489</v>
      </c>
    </row>
    <row r="384" spans="1:8" x14ac:dyDescent="0.3">
      <c r="A384" s="4" t="s">
        <v>156</v>
      </c>
      <c r="B384" s="4" t="s">
        <v>157</v>
      </c>
      <c r="C384" s="5" t="str">
        <f>"9781292039404"</f>
        <v>9781292039404</v>
      </c>
      <c r="D384" s="6" t="str">
        <f>"9781292055404"</f>
        <v>9781292055404</v>
      </c>
      <c r="E384" s="4" t="s">
        <v>56</v>
      </c>
      <c r="F384" s="119">
        <v>41579</v>
      </c>
      <c r="G384" s="159" t="s">
        <v>58</v>
      </c>
      <c r="H384" s="13" t="s">
        <v>158</v>
      </c>
    </row>
    <row r="385" spans="1:8" x14ac:dyDescent="0.3">
      <c r="A385" s="12" t="s">
        <v>500</v>
      </c>
      <c r="B385" s="12" t="s">
        <v>501</v>
      </c>
      <c r="C385" s="14" t="s">
        <v>502</v>
      </c>
      <c r="D385" s="11" t="s">
        <v>503</v>
      </c>
      <c r="E385" s="12" t="s">
        <v>31</v>
      </c>
      <c r="F385" s="17">
        <v>41758</v>
      </c>
      <c r="G385" s="122" t="s">
        <v>11</v>
      </c>
      <c r="H385" s="76" t="s">
        <v>504</v>
      </c>
    </row>
    <row r="386" spans="1:8" x14ac:dyDescent="0.3">
      <c r="A386" s="32" t="s">
        <v>1490</v>
      </c>
      <c r="B386" s="32" t="s">
        <v>1491</v>
      </c>
      <c r="C386" s="33" t="s">
        <v>1492</v>
      </c>
      <c r="D386" s="6" t="s">
        <v>1493</v>
      </c>
      <c r="E386" s="32" t="s">
        <v>634</v>
      </c>
      <c r="F386" s="35" t="s">
        <v>1012</v>
      </c>
      <c r="G386" s="15" t="s">
        <v>629</v>
      </c>
      <c r="H386" s="13" t="s">
        <v>1494</v>
      </c>
    </row>
    <row r="387" spans="1:8" x14ac:dyDescent="0.3">
      <c r="A387" s="7" t="s">
        <v>1495</v>
      </c>
      <c r="B387" s="32" t="s">
        <v>1496</v>
      </c>
      <c r="C387" s="8" t="s">
        <v>1497</v>
      </c>
      <c r="D387" s="6" t="s">
        <v>1498</v>
      </c>
      <c r="E387" s="32" t="s">
        <v>283</v>
      </c>
      <c r="F387" s="18">
        <v>2015</v>
      </c>
      <c r="G387" s="15" t="s">
        <v>629</v>
      </c>
      <c r="H387" s="13" t="s">
        <v>1499</v>
      </c>
    </row>
    <row r="388" spans="1:8" x14ac:dyDescent="0.3">
      <c r="A388" s="32" t="s">
        <v>1500</v>
      </c>
      <c r="B388" s="32" t="s">
        <v>1501</v>
      </c>
      <c r="C388" s="33" t="s">
        <v>1502</v>
      </c>
      <c r="D388" s="6" t="s">
        <v>1503</v>
      </c>
      <c r="E388" s="32" t="s">
        <v>634</v>
      </c>
      <c r="F388" s="35" t="s">
        <v>1012</v>
      </c>
      <c r="G388" s="15" t="s">
        <v>629</v>
      </c>
      <c r="H388" s="13" t="s">
        <v>1504</v>
      </c>
    </row>
    <row r="389" spans="1:8" ht="15" thickBot="1" x14ac:dyDescent="0.35">
      <c r="A389" s="4" t="s">
        <v>505</v>
      </c>
      <c r="B389" s="4" t="s">
        <v>506</v>
      </c>
      <c r="C389" s="14"/>
      <c r="D389" s="6" t="s">
        <v>507</v>
      </c>
      <c r="E389" s="4" t="s">
        <v>167</v>
      </c>
      <c r="F389" s="15">
        <v>2010</v>
      </c>
      <c r="G389" s="156" t="s">
        <v>19</v>
      </c>
      <c r="H389" s="76" t="s">
        <v>508</v>
      </c>
    </row>
    <row r="390" spans="1:8" ht="15" thickBot="1" x14ac:dyDescent="0.35">
      <c r="A390" s="7" t="s">
        <v>1505</v>
      </c>
      <c r="B390" s="144" t="s">
        <v>1506</v>
      </c>
      <c r="C390" s="8" t="s">
        <v>1507</v>
      </c>
      <c r="D390" s="6" t="s">
        <v>1508</v>
      </c>
      <c r="E390" s="32" t="s">
        <v>167</v>
      </c>
      <c r="F390" s="18">
        <v>2016</v>
      </c>
      <c r="G390" s="15" t="s">
        <v>674</v>
      </c>
      <c r="H390" s="13" t="s">
        <v>1509</v>
      </c>
    </row>
    <row r="391" spans="1:8" x14ac:dyDescent="0.3">
      <c r="A391" s="65" t="s">
        <v>2114</v>
      </c>
      <c r="B391" s="61" t="s">
        <v>2115</v>
      </c>
      <c r="D391" s="66">
        <v>9781786345769</v>
      </c>
      <c r="E391" s="61" t="s">
        <v>2102</v>
      </c>
      <c r="F391" s="122">
        <v>2018</v>
      </c>
      <c r="G391" s="157" t="s">
        <v>11</v>
      </c>
      <c r="H391" s="62" t="s">
        <v>2129</v>
      </c>
    </row>
    <row r="392" spans="1:8" x14ac:dyDescent="0.3">
      <c r="A392" s="4" t="s">
        <v>1510</v>
      </c>
      <c r="B392" s="32" t="s">
        <v>1511</v>
      </c>
      <c r="C392" s="5" t="s">
        <v>1512</v>
      </c>
      <c r="D392" s="6" t="s">
        <v>1513</v>
      </c>
      <c r="E392" s="32" t="s">
        <v>31</v>
      </c>
      <c r="F392" s="15">
        <v>2017</v>
      </c>
      <c r="G392" s="15" t="s">
        <v>629</v>
      </c>
      <c r="H392" s="13" t="s">
        <v>1514</v>
      </c>
    </row>
    <row r="393" spans="1:8" x14ac:dyDescent="0.3">
      <c r="A393" s="12" t="s">
        <v>509</v>
      </c>
      <c r="B393" s="12" t="s">
        <v>510</v>
      </c>
      <c r="C393" s="14" t="s">
        <v>511</v>
      </c>
      <c r="D393" s="11" t="s">
        <v>512</v>
      </c>
      <c r="E393" s="12" t="s">
        <v>31</v>
      </c>
      <c r="F393" s="17">
        <v>39309</v>
      </c>
      <c r="G393" s="122" t="s">
        <v>11</v>
      </c>
      <c r="H393" s="76" t="s">
        <v>513</v>
      </c>
    </row>
    <row r="394" spans="1:8" s="70" customFormat="1" x14ac:dyDescent="0.3">
      <c r="A394" t="s">
        <v>1515</v>
      </c>
      <c r="B394" s="32" t="s">
        <v>1516</v>
      </c>
      <c r="C394" s="5" t="s">
        <v>1517</v>
      </c>
      <c r="D394" s="6" t="s">
        <v>1518</v>
      </c>
      <c r="E394" t="s">
        <v>707</v>
      </c>
      <c r="F394" s="15">
        <v>2016</v>
      </c>
      <c r="G394" s="15" t="s">
        <v>629</v>
      </c>
      <c r="H394" s="13" t="s">
        <v>1519</v>
      </c>
    </row>
    <row r="395" spans="1:8" s="70" customFormat="1" x14ac:dyDescent="0.3">
      <c r="A395" s="12" t="s">
        <v>514</v>
      </c>
      <c r="B395" s="12" t="s">
        <v>515</v>
      </c>
      <c r="C395" s="14" t="s">
        <v>516</v>
      </c>
      <c r="D395" s="11" t="s">
        <v>517</v>
      </c>
      <c r="E395" s="12" t="s">
        <v>398</v>
      </c>
      <c r="F395" s="17">
        <v>42916</v>
      </c>
      <c r="G395" s="122" t="s">
        <v>11</v>
      </c>
      <c r="H395" s="76" t="s">
        <v>519</v>
      </c>
    </row>
    <row r="396" spans="1:8" x14ac:dyDescent="0.3">
      <c r="A396" s="7" t="s">
        <v>1520</v>
      </c>
      <c r="B396" s="32" t="s">
        <v>1521</v>
      </c>
      <c r="C396" s="8" t="s">
        <v>1522</v>
      </c>
      <c r="D396" s="6" t="s">
        <v>1523</v>
      </c>
      <c r="E396" s="32" t="s">
        <v>167</v>
      </c>
      <c r="F396" s="18">
        <v>2018</v>
      </c>
      <c r="G396" s="15" t="s">
        <v>674</v>
      </c>
      <c r="H396" s="13" t="s">
        <v>1524</v>
      </c>
    </row>
    <row r="397" spans="1:8" x14ac:dyDescent="0.3">
      <c r="A397" s="53" t="s">
        <v>1940</v>
      </c>
      <c r="B397" s="53" t="s">
        <v>1941</v>
      </c>
      <c r="C397" s="10"/>
      <c r="D397" s="41">
        <v>9783319283104</v>
      </c>
      <c r="E397" s="53" t="s">
        <v>31</v>
      </c>
      <c r="F397" s="120">
        <v>2016</v>
      </c>
      <c r="G397" s="118" t="s">
        <v>11</v>
      </c>
      <c r="H397" s="80" t="s">
        <v>1942</v>
      </c>
    </row>
    <row r="398" spans="1:8" x14ac:dyDescent="0.3">
      <c r="A398" s="32" t="s">
        <v>1525</v>
      </c>
      <c r="B398" s="32" t="s">
        <v>1526</v>
      </c>
      <c r="C398" s="33" t="s">
        <v>1527</v>
      </c>
      <c r="D398" s="6" t="s">
        <v>1528</v>
      </c>
      <c r="E398" s="32" t="s">
        <v>627</v>
      </c>
      <c r="F398" s="35" t="s">
        <v>887</v>
      </c>
      <c r="G398" s="15" t="s">
        <v>629</v>
      </c>
      <c r="H398" s="13" t="s">
        <v>1529</v>
      </c>
    </row>
    <row r="399" spans="1:8" x14ac:dyDescent="0.3">
      <c r="A399" s="59" t="s">
        <v>2096</v>
      </c>
      <c r="B399" s="59" t="s">
        <v>2097</v>
      </c>
      <c r="C399" s="60">
        <v>9783035610178</v>
      </c>
      <c r="D399" s="60">
        <v>9783035608151</v>
      </c>
      <c r="E399" s="59" t="s">
        <v>1960</v>
      </c>
      <c r="F399" s="117">
        <v>42723</v>
      </c>
      <c r="G399" s="157" t="s">
        <v>11</v>
      </c>
      <c r="H399" s="62" t="s">
        <v>2098</v>
      </c>
    </row>
    <row r="400" spans="1:8" x14ac:dyDescent="0.3">
      <c r="A400" s="59" t="s">
        <v>2090</v>
      </c>
      <c r="B400" s="59" t="s">
        <v>2091</v>
      </c>
      <c r="C400" s="60">
        <v>9783035610154</v>
      </c>
      <c r="D400" s="60">
        <v>9783035608113</v>
      </c>
      <c r="E400" s="59" t="s">
        <v>1960</v>
      </c>
      <c r="F400" s="117">
        <v>42723</v>
      </c>
      <c r="G400" s="157" t="s">
        <v>11</v>
      </c>
      <c r="H400" s="62" t="s">
        <v>2092</v>
      </c>
    </row>
    <row r="401" spans="1:8" x14ac:dyDescent="0.3">
      <c r="A401" s="12" t="s">
        <v>520</v>
      </c>
      <c r="B401" s="12" t="s">
        <v>521</v>
      </c>
      <c r="C401" s="14" t="s">
        <v>522</v>
      </c>
      <c r="D401" s="11" t="s">
        <v>523</v>
      </c>
      <c r="E401" s="12" t="s">
        <v>52</v>
      </c>
      <c r="F401" s="17">
        <v>41750</v>
      </c>
      <c r="G401" s="122" t="s">
        <v>19</v>
      </c>
      <c r="H401" s="76" t="s">
        <v>524</v>
      </c>
    </row>
    <row r="402" spans="1:8" x14ac:dyDescent="0.3">
      <c r="A402" s="114" t="s">
        <v>2288</v>
      </c>
      <c r="B402" s="114" t="s">
        <v>2289</v>
      </c>
      <c r="C402" s="113" t="s">
        <v>2290</v>
      </c>
      <c r="D402" s="113" t="s">
        <v>2291</v>
      </c>
      <c r="E402" s="105" t="s">
        <v>2102</v>
      </c>
      <c r="F402" s="134">
        <v>42893</v>
      </c>
      <c r="G402" s="135" t="s">
        <v>11</v>
      </c>
      <c r="H402" s="110" t="s">
        <v>2292</v>
      </c>
    </row>
    <row r="403" spans="1:8" x14ac:dyDescent="0.3">
      <c r="A403" s="32" t="s">
        <v>1530</v>
      </c>
      <c r="B403" s="32" t="s">
        <v>1020</v>
      </c>
      <c r="C403" s="33" t="s">
        <v>1531</v>
      </c>
      <c r="D403" s="6" t="s">
        <v>1532</v>
      </c>
      <c r="E403" s="32" t="s">
        <v>627</v>
      </c>
      <c r="F403" s="35" t="s">
        <v>1168</v>
      </c>
      <c r="G403" s="15" t="s">
        <v>629</v>
      </c>
      <c r="H403" s="13" t="s">
        <v>1533</v>
      </c>
    </row>
    <row r="404" spans="1:8" x14ac:dyDescent="0.3">
      <c r="A404" s="59" t="s">
        <v>2093</v>
      </c>
      <c r="B404" s="59" t="s">
        <v>2094</v>
      </c>
      <c r="C404" s="60">
        <v>9783035610161</v>
      </c>
      <c r="D404" s="60">
        <v>9783035608236</v>
      </c>
      <c r="E404" s="59" t="s">
        <v>1960</v>
      </c>
      <c r="F404" s="117">
        <v>42723</v>
      </c>
      <c r="G404" s="157" t="s">
        <v>11</v>
      </c>
      <c r="H404" s="62" t="s">
        <v>2095</v>
      </c>
    </row>
    <row r="405" spans="1:8" x14ac:dyDescent="0.3">
      <c r="A405" s="4" t="s">
        <v>1534</v>
      </c>
      <c r="B405" s="32" t="s">
        <v>1535</v>
      </c>
      <c r="C405" s="5" t="s">
        <v>1536</v>
      </c>
      <c r="D405" s="6" t="s">
        <v>1537</v>
      </c>
      <c r="E405" t="s">
        <v>1538</v>
      </c>
      <c r="F405" s="118">
        <v>2012</v>
      </c>
      <c r="G405" s="15" t="s">
        <v>629</v>
      </c>
      <c r="H405" s="13" t="s">
        <v>1539</v>
      </c>
    </row>
    <row r="406" spans="1:8" x14ac:dyDescent="0.3">
      <c r="A406" s="4" t="s">
        <v>1540</v>
      </c>
      <c r="B406" s="32" t="s">
        <v>1541</v>
      </c>
      <c r="C406" s="5" t="s">
        <v>1542</v>
      </c>
      <c r="D406" s="6" t="s">
        <v>1543</v>
      </c>
      <c r="E406" s="32" t="s">
        <v>899</v>
      </c>
      <c r="F406" s="118">
        <v>2016</v>
      </c>
      <c r="G406" s="15" t="s">
        <v>629</v>
      </c>
      <c r="H406" s="13" t="s">
        <v>1544</v>
      </c>
    </row>
    <row r="407" spans="1:8" x14ac:dyDescent="0.3">
      <c r="A407" s="4" t="s">
        <v>1545</v>
      </c>
      <c r="B407" s="32" t="s">
        <v>1546</v>
      </c>
      <c r="C407" s="5" t="s">
        <v>1547</v>
      </c>
      <c r="D407" s="6" t="s">
        <v>1548</v>
      </c>
      <c r="E407" s="32" t="s">
        <v>707</v>
      </c>
      <c r="F407" s="118">
        <v>2017</v>
      </c>
      <c r="G407" s="15" t="s">
        <v>629</v>
      </c>
      <c r="H407" s="13" t="s">
        <v>1549</v>
      </c>
    </row>
    <row r="408" spans="1:8" x14ac:dyDescent="0.3">
      <c r="A408" s="109" t="s">
        <v>2323</v>
      </c>
      <c r="B408" s="109" t="s">
        <v>2324</v>
      </c>
      <c r="C408" s="106" t="s">
        <v>2325</v>
      </c>
      <c r="D408" s="106" t="s">
        <v>2326</v>
      </c>
      <c r="E408" s="105" t="s">
        <v>2102</v>
      </c>
      <c r="F408" s="135">
        <v>43144</v>
      </c>
      <c r="G408" s="135" t="s">
        <v>11</v>
      </c>
      <c r="H408" s="110" t="s">
        <v>2327</v>
      </c>
    </row>
    <row r="409" spans="1:8" x14ac:dyDescent="0.3">
      <c r="A409" s="59" t="s">
        <v>2004</v>
      </c>
      <c r="B409" s="59" t="s">
        <v>2005</v>
      </c>
      <c r="C409" s="60">
        <v>9783035603286</v>
      </c>
      <c r="D409" s="60">
        <v>9783035603538</v>
      </c>
      <c r="E409" s="59" t="s">
        <v>1960</v>
      </c>
      <c r="F409" s="117">
        <v>42122</v>
      </c>
      <c r="G409" s="157" t="s">
        <v>11</v>
      </c>
      <c r="H409" s="62" t="s">
        <v>2006</v>
      </c>
    </row>
    <row r="410" spans="1:8" x14ac:dyDescent="0.3">
      <c r="A410" s="4" t="s">
        <v>1550</v>
      </c>
      <c r="B410" s="4" t="s">
        <v>1551</v>
      </c>
      <c r="C410" s="5" t="s">
        <v>1552</v>
      </c>
      <c r="D410" s="6" t="s">
        <v>1553</v>
      </c>
      <c r="E410" s="4" t="s">
        <v>237</v>
      </c>
      <c r="F410" s="118">
        <v>2011</v>
      </c>
      <c r="G410" s="15" t="s">
        <v>629</v>
      </c>
      <c r="H410" s="13" t="s">
        <v>1554</v>
      </c>
    </row>
    <row r="411" spans="1:8" x14ac:dyDescent="0.3">
      <c r="A411" s="4" t="s">
        <v>159</v>
      </c>
      <c r="B411" s="4" t="s">
        <v>160</v>
      </c>
      <c r="C411" s="5" t="str">
        <f>"9780470665121"</f>
        <v>9780470665121</v>
      </c>
      <c r="D411" s="6" t="str">
        <f>"9780470665114"</f>
        <v>9780470665114</v>
      </c>
      <c r="E411" s="4" t="s">
        <v>10</v>
      </c>
      <c r="F411" s="119">
        <v>40344</v>
      </c>
      <c r="G411" s="159" t="s">
        <v>11</v>
      </c>
      <c r="H411" s="13" t="s">
        <v>161</v>
      </c>
    </row>
    <row r="412" spans="1:8" x14ac:dyDescent="0.3">
      <c r="A412" s="16" t="s">
        <v>2206</v>
      </c>
      <c r="B412" s="97" t="s">
        <v>2207</v>
      </c>
      <c r="C412" s="98" t="s">
        <v>2208</v>
      </c>
      <c r="E412" s="97" t="s">
        <v>2209</v>
      </c>
      <c r="F412" s="15">
        <v>2017</v>
      </c>
      <c r="G412" s="15" t="s">
        <v>58</v>
      </c>
      <c r="H412" s="77" t="s">
        <v>2210</v>
      </c>
    </row>
    <row r="413" spans="1:8" x14ac:dyDescent="0.3">
      <c r="A413" s="12" t="s">
        <v>1892</v>
      </c>
      <c r="B413" s="12" t="s">
        <v>1884</v>
      </c>
      <c r="C413" s="6" t="s">
        <v>1893</v>
      </c>
      <c r="D413" s="6">
        <v>99977585474</v>
      </c>
      <c r="E413" s="9" t="s">
        <v>1072</v>
      </c>
      <c r="F413" s="15">
        <v>2015</v>
      </c>
      <c r="G413" s="122" t="s">
        <v>1887</v>
      </c>
      <c r="H413" s="13" t="s">
        <v>1894</v>
      </c>
    </row>
    <row r="414" spans="1:8" x14ac:dyDescent="0.3">
      <c r="A414" s="114" t="s">
        <v>2397</v>
      </c>
      <c r="B414" s="114" t="s">
        <v>2304</v>
      </c>
      <c r="C414" s="114" t="s">
        <v>2398</v>
      </c>
      <c r="D414" s="114" t="s">
        <v>2399</v>
      </c>
      <c r="E414" s="105" t="s">
        <v>2102</v>
      </c>
      <c r="F414" s="136">
        <v>43530</v>
      </c>
      <c r="G414" s="135" t="s">
        <v>11</v>
      </c>
      <c r="H414" s="110" t="s">
        <v>2400</v>
      </c>
    </row>
    <row r="415" spans="1:8" x14ac:dyDescent="0.3">
      <c r="A415" s="53" t="s">
        <v>1943</v>
      </c>
      <c r="B415" s="53" t="s">
        <v>1944</v>
      </c>
      <c r="C415" s="10"/>
      <c r="D415" s="41">
        <v>9783319189970</v>
      </c>
      <c r="E415" s="53" t="s">
        <v>31</v>
      </c>
      <c r="F415" s="120">
        <v>2015</v>
      </c>
      <c r="G415" s="118" t="s">
        <v>11</v>
      </c>
      <c r="H415" s="54" t="s">
        <v>1945</v>
      </c>
    </row>
    <row r="416" spans="1:8" x14ac:dyDescent="0.3">
      <c r="A416" s="12" t="s">
        <v>1889</v>
      </c>
      <c r="B416" s="12" t="s">
        <v>1884</v>
      </c>
      <c r="C416" s="6" t="s">
        <v>1890</v>
      </c>
      <c r="D416" s="6">
        <v>99977585475</v>
      </c>
      <c r="E416" s="9" t="s">
        <v>1072</v>
      </c>
      <c r="F416" s="15">
        <v>2015</v>
      </c>
      <c r="G416" s="122" t="s">
        <v>1887</v>
      </c>
      <c r="H416" s="13" t="s">
        <v>1891</v>
      </c>
    </row>
    <row r="417" spans="1:8" x14ac:dyDescent="0.3">
      <c r="A417" s="4" t="s">
        <v>1555</v>
      </c>
      <c r="B417" s="32" t="s">
        <v>1556</v>
      </c>
      <c r="C417" s="5" t="s">
        <v>1557</v>
      </c>
      <c r="D417" s="6" t="s">
        <v>1558</v>
      </c>
      <c r="E417" s="32" t="s">
        <v>31</v>
      </c>
      <c r="F417" s="118">
        <v>2014</v>
      </c>
      <c r="G417" s="15" t="s">
        <v>629</v>
      </c>
      <c r="H417" s="13" t="s">
        <v>1559</v>
      </c>
    </row>
    <row r="418" spans="1:8" x14ac:dyDescent="0.3">
      <c r="A418" s="32" t="s">
        <v>1560</v>
      </c>
      <c r="B418" s="32" t="s">
        <v>1561</v>
      </c>
      <c r="C418" s="33" t="s">
        <v>1562</v>
      </c>
      <c r="D418" s="6" t="s">
        <v>1563</v>
      </c>
      <c r="E418" s="32" t="s">
        <v>627</v>
      </c>
      <c r="F418" s="35" t="s">
        <v>628</v>
      </c>
      <c r="G418" s="15" t="s">
        <v>629</v>
      </c>
      <c r="H418" s="13" t="s">
        <v>1564</v>
      </c>
    </row>
    <row r="419" spans="1:8" x14ac:dyDescent="0.3">
      <c r="A419" s="111" t="s">
        <v>2273</v>
      </c>
      <c r="B419" s="111" t="s">
        <v>2274</v>
      </c>
      <c r="C419" s="113" t="s">
        <v>2275</v>
      </c>
      <c r="D419" s="113" t="s">
        <v>2276</v>
      </c>
      <c r="E419" s="105" t="s">
        <v>2102</v>
      </c>
      <c r="F419" s="134">
        <v>42821</v>
      </c>
      <c r="G419" s="135" t="s">
        <v>11</v>
      </c>
      <c r="H419" s="110" t="s">
        <v>2277</v>
      </c>
    </row>
    <row r="420" spans="1:8" x14ac:dyDescent="0.3">
      <c r="A420" s="32" t="s">
        <v>1565</v>
      </c>
      <c r="B420" s="32" t="s">
        <v>1566</v>
      </c>
      <c r="C420" s="33" t="s">
        <v>1567</v>
      </c>
      <c r="D420" s="6" t="s">
        <v>1568</v>
      </c>
      <c r="E420" s="32" t="s">
        <v>627</v>
      </c>
      <c r="F420" s="35" t="s">
        <v>1168</v>
      </c>
      <c r="G420" s="15" t="s">
        <v>629</v>
      </c>
      <c r="H420" s="13" t="s">
        <v>1569</v>
      </c>
    </row>
    <row r="421" spans="1:8" x14ac:dyDescent="0.3">
      <c r="A421" s="32" t="s">
        <v>1570</v>
      </c>
      <c r="B421" s="32" t="s">
        <v>1571</v>
      </c>
      <c r="C421" s="33" t="s">
        <v>1572</v>
      </c>
      <c r="D421" s="6" t="s">
        <v>1573</v>
      </c>
      <c r="E421" s="32" t="s">
        <v>627</v>
      </c>
      <c r="F421" s="35" t="s">
        <v>1168</v>
      </c>
      <c r="G421" s="15" t="s">
        <v>629</v>
      </c>
      <c r="H421" s="13" t="s">
        <v>1574</v>
      </c>
    </row>
    <row r="422" spans="1:8" x14ac:dyDescent="0.3">
      <c r="A422" s="59" t="s">
        <v>2018</v>
      </c>
      <c r="B422" s="59" t="s">
        <v>2019</v>
      </c>
      <c r="C422" s="60">
        <v>9783764366834</v>
      </c>
      <c r="D422" s="60">
        <v>9783764382766</v>
      </c>
      <c r="E422" s="59" t="s">
        <v>1960</v>
      </c>
      <c r="F422" s="117">
        <v>39584</v>
      </c>
      <c r="G422" s="157" t="s">
        <v>11</v>
      </c>
      <c r="H422" s="62" t="s">
        <v>2020</v>
      </c>
    </row>
    <row r="423" spans="1:8" x14ac:dyDescent="0.3">
      <c r="A423" s="7" t="s">
        <v>1575</v>
      </c>
      <c r="B423" s="32" t="s">
        <v>1576</v>
      </c>
      <c r="C423" s="8" t="s">
        <v>1577</v>
      </c>
      <c r="D423" s="6" t="s">
        <v>1578</v>
      </c>
      <c r="E423" s="32" t="s">
        <v>97</v>
      </c>
      <c r="F423" s="18">
        <v>2018</v>
      </c>
      <c r="G423" s="15" t="s">
        <v>629</v>
      </c>
      <c r="H423" s="13" t="s">
        <v>1579</v>
      </c>
    </row>
    <row r="424" spans="1:8" x14ac:dyDescent="0.3">
      <c r="A424" s="7" t="s">
        <v>1580</v>
      </c>
      <c r="B424" s="32" t="s">
        <v>1581</v>
      </c>
      <c r="C424" s="8" t="s">
        <v>1582</v>
      </c>
      <c r="D424" s="6" t="s">
        <v>1583</v>
      </c>
      <c r="E424" s="32" t="s">
        <v>167</v>
      </c>
      <c r="F424" s="18">
        <v>2017</v>
      </c>
      <c r="G424" s="15" t="s">
        <v>674</v>
      </c>
      <c r="H424" s="13" t="s">
        <v>1584</v>
      </c>
    </row>
    <row r="425" spans="1:8" x14ac:dyDescent="0.3">
      <c r="A425" s="4" t="s">
        <v>1585</v>
      </c>
      <c r="B425" s="32" t="s">
        <v>1586</v>
      </c>
      <c r="C425" s="5" t="s">
        <v>1587</v>
      </c>
      <c r="D425" s="6" t="s">
        <v>1588</v>
      </c>
      <c r="E425" t="s">
        <v>863</v>
      </c>
      <c r="F425" s="15">
        <v>2007</v>
      </c>
      <c r="G425" s="15" t="s">
        <v>864</v>
      </c>
      <c r="H425" s="13" t="s">
        <v>1589</v>
      </c>
    </row>
    <row r="426" spans="1:8" x14ac:dyDescent="0.3">
      <c r="A426" s="4" t="s">
        <v>162</v>
      </c>
      <c r="B426" s="4" t="s">
        <v>163</v>
      </c>
      <c r="C426" s="5" t="str">
        <f>"9780470454626"</f>
        <v>9780470454626</v>
      </c>
      <c r="D426" s="6" t="str">
        <f>"9780470494967"</f>
        <v>9780470494967</v>
      </c>
      <c r="E426" s="4" t="s">
        <v>48</v>
      </c>
      <c r="F426" s="119">
        <v>40073</v>
      </c>
      <c r="G426" s="159" t="s">
        <v>11</v>
      </c>
      <c r="H426" s="13" t="s">
        <v>164</v>
      </c>
    </row>
    <row r="427" spans="1:8" x14ac:dyDescent="0.3">
      <c r="A427" s="114" t="s">
        <v>2303</v>
      </c>
      <c r="B427" s="114" t="s">
        <v>2304</v>
      </c>
      <c r="C427" s="113" t="s">
        <v>2305</v>
      </c>
      <c r="D427" s="113" t="s">
        <v>2306</v>
      </c>
      <c r="E427" s="105" t="s">
        <v>2102</v>
      </c>
      <c r="F427" s="134">
        <v>42970</v>
      </c>
      <c r="G427" s="135" t="s">
        <v>11</v>
      </c>
      <c r="H427" s="110" t="s">
        <v>2307</v>
      </c>
    </row>
    <row r="428" spans="1:8" x14ac:dyDescent="0.3">
      <c r="A428" s="114" t="s">
        <v>2382</v>
      </c>
      <c r="B428" s="114" t="s">
        <v>2383</v>
      </c>
      <c r="C428" s="114" t="s">
        <v>2384</v>
      </c>
      <c r="D428" s="114" t="s">
        <v>2385</v>
      </c>
      <c r="E428" s="105" t="s">
        <v>2102</v>
      </c>
      <c r="F428" s="136">
        <v>43522</v>
      </c>
      <c r="G428" s="135" t="s">
        <v>11</v>
      </c>
      <c r="H428" s="110" t="s">
        <v>2386</v>
      </c>
    </row>
    <row r="429" spans="1:8" x14ac:dyDescent="0.3">
      <c r="A429" s="58" t="s">
        <v>1977</v>
      </c>
      <c r="B429" s="59" t="s">
        <v>1978</v>
      </c>
      <c r="C429" s="60">
        <v>9783764376901</v>
      </c>
      <c r="D429" s="60">
        <v>9783764378127</v>
      </c>
      <c r="E429" s="59" t="s">
        <v>1960</v>
      </c>
      <c r="F429" s="117">
        <v>38856</v>
      </c>
      <c r="G429" s="157" t="s">
        <v>11</v>
      </c>
      <c r="H429" s="62" t="s">
        <v>1979</v>
      </c>
    </row>
    <row r="430" spans="1:8" x14ac:dyDescent="0.3">
      <c r="A430" s="53" t="s">
        <v>1946</v>
      </c>
      <c r="B430" s="53" t="s">
        <v>1947</v>
      </c>
      <c r="C430" s="10"/>
      <c r="D430" s="41">
        <v>9783540881131</v>
      </c>
      <c r="E430" s="53" t="s">
        <v>31</v>
      </c>
      <c r="F430" s="120">
        <v>2010</v>
      </c>
      <c r="G430" s="118" t="s">
        <v>11</v>
      </c>
      <c r="H430" s="80" t="s">
        <v>1948</v>
      </c>
    </row>
    <row r="431" spans="1:8" x14ac:dyDescent="0.3">
      <c r="A431" t="s">
        <v>1590</v>
      </c>
      <c r="B431" s="32" t="s">
        <v>1591</v>
      </c>
      <c r="C431" s="5" t="s">
        <v>1592</v>
      </c>
      <c r="D431" s="6" t="s">
        <v>1593</v>
      </c>
      <c r="E431" t="s">
        <v>167</v>
      </c>
      <c r="F431" s="15">
        <v>2014</v>
      </c>
      <c r="G431" s="15" t="s">
        <v>674</v>
      </c>
      <c r="H431" s="13" t="s">
        <v>1594</v>
      </c>
    </row>
    <row r="432" spans="1:8" x14ac:dyDescent="0.3">
      <c r="A432" s="59" t="s">
        <v>2036</v>
      </c>
      <c r="B432" s="59" t="s">
        <v>2037</v>
      </c>
      <c r="C432" s="60">
        <v>9783038216360</v>
      </c>
      <c r="D432" s="60">
        <v>9783038214816</v>
      </c>
      <c r="E432" s="59" t="s">
        <v>1960</v>
      </c>
      <c r="F432" s="117">
        <v>42122</v>
      </c>
      <c r="G432" s="157" t="s">
        <v>11</v>
      </c>
      <c r="H432" s="62" t="s">
        <v>2038</v>
      </c>
    </row>
    <row r="433" spans="1:8" x14ac:dyDescent="0.3">
      <c r="A433" t="s">
        <v>1595</v>
      </c>
      <c r="B433" s="32" t="s">
        <v>1596</v>
      </c>
      <c r="C433" s="5" t="s">
        <v>1597</v>
      </c>
      <c r="D433" s="6" t="s">
        <v>1598</v>
      </c>
      <c r="E433" t="s">
        <v>707</v>
      </c>
      <c r="F433" s="118">
        <v>2017</v>
      </c>
      <c r="G433" s="15" t="s">
        <v>629</v>
      </c>
      <c r="H433" s="13" t="s">
        <v>1599</v>
      </c>
    </row>
    <row r="434" spans="1:8" x14ac:dyDescent="0.3">
      <c r="A434" s="12" t="s">
        <v>525</v>
      </c>
      <c r="B434" s="12" t="s">
        <v>526</v>
      </c>
      <c r="C434" s="14" t="s">
        <v>527</v>
      </c>
      <c r="D434" s="11" t="s">
        <v>528</v>
      </c>
      <c r="E434" s="12" t="s">
        <v>65</v>
      </c>
      <c r="F434" s="17">
        <v>42395</v>
      </c>
      <c r="G434" s="122" t="s">
        <v>11</v>
      </c>
      <c r="H434" s="76" t="s">
        <v>529</v>
      </c>
    </row>
    <row r="435" spans="1:8" x14ac:dyDescent="0.3">
      <c r="A435" s="104" t="s">
        <v>2180</v>
      </c>
      <c r="B435" s="97" t="s">
        <v>2181</v>
      </c>
      <c r="C435" s="98" t="s">
        <v>2182</v>
      </c>
      <c r="E435" s="97" t="s">
        <v>31</v>
      </c>
      <c r="F435" s="15">
        <v>2019</v>
      </c>
      <c r="G435" s="158" t="s">
        <v>11</v>
      </c>
      <c r="H435" s="77" t="s">
        <v>2183</v>
      </c>
    </row>
    <row r="436" spans="1:8" x14ac:dyDescent="0.3">
      <c r="A436" s="56" t="s">
        <v>1949</v>
      </c>
      <c r="B436" s="53" t="s">
        <v>1950</v>
      </c>
      <c r="C436" s="10"/>
      <c r="D436" s="41">
        <v>9783319522166</v>
      </c>
      <c r="E436" s="53" t="s">
        <v>31</v>
      </c>
      <c r="F436" s="120">
        <v>2017</v>
      </c>
      <c r="G436" s="118" t="s">
        <v>11</v>
      </c>
      <c r="H436" s="57" t="s">
        <v>1951</v>
      </c>
    </row>
    <row r="437" spans="1:8" x14ac:dyDescent="0.3">
      <c r="A437" s="56" t="s">
        <v>1952</v>
      </c>
      <c r="B437" s="53" t="s">
        <v>1953</v>
      </c>
      <c r="C437" s="10"/>
      <c r="D437" s="41">
        <v>9780081002681</v>
      </c>
      <c r="E437" s="53" t="s">
        <v>662</v>
      </c>
      <c r="F437" s="120">
        <v>2015</v>
      </c>
      <c r="G437" s="118" t="s">
        <v>11</v>
      </c>
      <c r="H437" s="54" t="s">
        <v>1954</v>
      </c>
    </row>
    <row r="438" spans="1:8" x14ac:dyDescent="0.3">
      <c r="A438" s="12" t="s">
        <v>530</v>
      </c>
      <c r="B438" s="12" t="s">
        <v>531</v>
      </c>
      <c r="C438" s="14" t="s">
        <v>532</v>
      </c>
      <c r="D438" s="11" t="s">
        <v>533</v>
      </c>
      <c r="E438" s="12" t="s">
        <v>31</v>
      </c>
      <c r="F438" s="17">
        <v>42447</v>
      </c>
      <c r="G438" s="122" t="s">
        <v>11</v>
      </c>
      <c r="H438" s="76" t="s">
        <v>534</v>
      </c>
    </row>
    <row r="439" spans="1:8" x14ac:dyDescent="0.3">
      <c r="A439" t="s">
        <v>1600</v>
      </c>
      <c r="B439" s="32" t="s">
        <v>1601</v>
      </c>
      <c r="C439" s="5" t="s">
        <v>1602</v>
      </c>
      <c r="D439" s="6" t="s">
        <v>1603</v>
      </c>
      <c r="E439" s="32" t="s">
        <v>31</v>
      </c>
      <c r="F439" s="15">
        <v>2014</v>
      </c>
      <c r="G439" s="15" t="s">
        <v>629</v>
      </c>
      <c r="H439" s="13" t="s">
        <v>1604</v>
      </c>
    </row>
    <row r="440" spans="1:8" x14ac:dyDescent="0.3">
      <c r="A440" s="59" t="s">
        <v>1986</v>
      </c>
      <c r="B440" s="59" t="s">
        <v>1987</v>
      </c>
      <c r="C440" s="60">
        <v>9783764307479</v>
      </c>
      <c r="D440" s="60">
        <v>9783034615198</v>
      </c>
      <c r="E440" s="59" t="s">
        <v>1960</v>
      </c>
      <c r="F440" s="117">
        <v>37949</v>
      </c>
      <c r="G440" s="157" t="s">
        <v>11</v>
      </c>
      <c r="H440" s="62" t="s">
        <v>1988</v>
      </c>
    </row>
    <row r="441" spans="1:8" x14ac:dyDescent="0.3">
      <c r="A441" s="4" t="s">
        <v>1605</v>
      </c>
      <c r="B441" s="43" t="s">
        <v>1606</v>
      </c>
      <c r="C441" s="5" t="s">
        <v>1607</v>
      </c>
      <c r="D441" s="6" t="s">
        <v>1608</v>
      </c>
      <c r="E441" s="4" t="s">
        <v>48</v>
      </c>
      <c r="F441" s="15">
        <v>2015</v>
      </c>
      <c r="G441" s="15" t="s">
        <v>674</v>
      </c>
      <c r="H441" s="13" t="s">
        <v>1609</v>
      </c>
    </row>
    <row r="442" spans="1:8" x14ac:dyDescent="0.3">
      <c r="A442" s="71" t="s">
        <v>1900</v>
      </c>
      <c r="B442" s="72" t="s">
        <v>1901</v>
      </c>
      <c r="C442" s="73"/>
      <c r="D442" s="74">
        <v>9781482242997</v>
      </c>
      <c r="E442" s="71" t="s">
        <v>1902</v>
      </c>
      <c r="F442" s="131">
        <v>42234</v>
      </c>
      <c r="G442" s="167" t="s">
        <v>1868</v>
      </c>
      <c r="H442" s="78" t="s">
        <v>1903</v>
      </c>
    </row>
    <row r="443" spans="1:8" x14ac:dyDescent="0.3">
      <c r="A443" s="32" t="s">
        <v>1610</v>
      </c>
      <c r="B443" s="32" t="s">
        <v>1611</v>
      </c>
      <c r="C443" s="33" t="s">
        <v>1612</v>
      </c>
      <c r="D443" s="6" t="s">
        <v>1613</v>
      </c>
      <c r="E443" s="32" t="s">
        <v>634</v>
      </c>
      <c r="F443" s="35" t="s">
        <v>635</v>
      </c>
      <c r="G443" s="15" t="s">
        <v>629</v>
      </c>
      <c r="H443" s="13" t="s">
        <v>1614</v>
      </c>
    </row>
    <row r="444" spans="1:8" x14ac:dyDescent="0.3">
      <c r="A444" s="32" t="s">
        <v>1615</v>
      </c>
      <c r="B444" s="32" t="s">
        <v>1616</v>
      </c>
      <c r="C444" s="33" t="s">
        <v>1617</v>
      </c>
      <c r="D444" s="6" t="s">
        <v>1618</v>
      </c>
      <c r="E444" s="32" t="s">
        <v>634</v>
      </c>
      <c r="F444" s="35" t="s">
        <v>887</v>
      </c>
      <c r="G444" s="15" t="s">
        <v>629</v>
      </c>
      <c r="H444" s="13" t="s">
        <v>1619</v>
      </c>
    </row>
    <row r="445" spans="1:8" x14ac:dyDescent="0.3">
      <c r="A445" s="32" t="s">
        <v>1615</v>
      </c>
      <c r="B445" s="32" t="s">
        <v>1620</v>
      </c>
      <c r="C445" s="33" t="s">
        <v>1621</v>
      </c>
      <c r="D445" s="6" t="s">
        <v>1622</v>
      </c>
      <c r="E445" s="32" t="s">
        <v>634</v>
      </c>
      <c r="F445" s="35" t="s">
        <v>887</v>
      </c>
      <c r="G445" s="15" t="s">
        <v>629</v>
      </c>
      <c r="H445" s="13" t="s">
        <v>1623</v>
      </c>
    </row>
    <row r="446" spans="1:8" x14ac:dyDescent="0.3">
      <c r="A446" s="32" t="s">
        <v>1624</v>
      </c>
      <c r="B446" s="32" t="s">
        <v>1625</v>
      </c>
      <c r="C446" s="33" t="s">
        <v>1626</v>
      </c>
      <c r="D446" s="6" t="s">
        <v>1627</v>
      </c>
      <c r="E446" s="32" t="s">
        <v>634</v>
      </c>
      <c r="F446" s="35" t="s">
        <v>628</v>
      </c>
      <c r="G446" s="15" t="s">
        <v>629</v>
      </c>
      <c r="H446" s="13" t="s">
        <v>1628</v>
      </c>
    </row>
    <row r="447" spans="1:8" x14ac:dyDescent="0.3">
      <c r="A447" s="4" t="s">
        <v>165</v>
      </c>
      <c r="B447" s="4" t="s">
        <v>166</v>
      </c>
      <c r="C447" s="5" t="str">
        <f>"9780415571920"</f>
        <v>9780415571920</v>
      </c>
      <c r="D447" s="6" t="str">
        <f>"9781134722495"</f>
        <v>9781134722495</v>
      </c>
      <c r="E447" s="4" t="s">
        <v>167</v>
      </c>
      <c r="F447" s="119">
        <v>40750</v>
      </c>
      <c r="G447" s="159" t="s">
        <v>19</v>
      </c>
      <c r="H447" s="13" t="s">
        <v>168</v>
      </c>
    </row>
    <row r="448" spans="1:8" x14ac:dyDescent="0.3">
      <c r="A448" s="4" t="s">
        <v>169</v>
      </c>
      <c r="B448" s="4" t="s">
        <v>170</v>
      </c>
      <c r="C448" s="5" t="str">
        <f>"9783319325507"</f>
        <v>9783319325507</v>
      </c>
      <c r="D448" s="6" t="str">
        <f>"9783319325521"</f>
        <v>9783319325521</v>
      </c>
      <c r="E448" s="4" t="s">
        <v>31</v>
      </c>
      <c r="F448" s="119">
        <v>42578</v>
      </c>
      <c r="G448" s="159" t="s">
        <v>11</v>
      </c>
      <c r="H448" s="13" t="s">
        <v>171</v>
      </c>
    </row>
    <row r="449" spans="1:8" x14ac:dyDescent="0.3">
      <c r="A449" s="59" t="s">
        <v>2027</v>
      </c>
      <c r="B449" s="59" t="s">
        <v>2028</v>
      </c>
      <c r="C449" s="60">
        <v>9783038216490</v>
      </c>
      <c r="D449" s="60">
        <v>9783038215233</v>
      </c>
      <c r="E449" s="59" t="s">
        <v>1960</v>
      </c>
      <c r="F449" s="117">
        <v>41978</v>
      </c>
      <c r="G449" s="157" t="s">
        <v>11</v>
      </c>
      <c r="H449" s="62" t="s">
        <v>2029</v>
      </c>
    </row>
    <row r="450" spans="1:8" x14ac:dyDescent="0.3">
      <c r="A450" s="12" t="s">
        <v>535</v>
      </c>
      <c r="B450" s="12" t="s">
        <v>536</v>
      </c>
      <c r="C450" s="14" t="s">
        <v>537</v>
      </c>
      <c r="D450" s="11" t="s">
        <v>538</v>
      </c>
      <c r="E450" s="12" t="s">
        <v>539</v>
      </c>
      <c r="F450" s="17">
        <v>41983</v>
      </c>
      <c r="G450" s="122" t="s">
        <v>58</v>
      </c>
      <c r="H450" s="76" t="s">
        <v>540</v>
      </c>
    </row>
    <row r="451" spans="1:8" x14ac:dyDescent="0.3">
      <c r="A451" s="12" t="s">
        <v>541</v>
      </c>
      <c r="B451" s="12" t="s">
        <v>542</v>
      </c>
      <c r="C451" s="14" t="s">
        <v>543</v>
      </c>
      <c r="D451" s="11" t="s">
        <v>544</v>
      </c>
      <c r="E451" s="12" t="s">
        <v>539</v>
      </c>
      <c r="F451" s="17">
        <v>41943</v>
      </c>
      <c r="G451" s="122" t="s">
        <v>58</v>
      </c>
      <c r="H451" s="76" t="s">
        <v>545</v>
      </c>
    </row>
    <row r="452" spans="1:8" x14ac:dyDescent="0.3">
      <c r="A452" s="9" t="s">
        <v>546</v>
      </c>
      <c r="B452" s="9" t="s">
        <v>547</v>
      </c>
      <c r="C452" s="10" t="s">
        <v>548</v>
      </c>
      <c r="D452" s="11" t="s">
        <v>549</v>
      </c>
      <c r="E452" s="9" t="s">
        <v>31</v>
      </c>
      <c r="F452" s="22">
        <v>41786</v>
      </c>
      <c r="G452" s="122" t="s">
        <v>11</v>
      </c>
      <c r="H452" s="76" t="s">
        <v>550</v>
      </c>
    </row>
    <row r="453" spans="1:8" x14ac:dyDescent="0.3">
      <c r="A453" t="s">
        <v>1629</v>
      </c>
      <c r="B453" s="32" t="s">
        <v>1630</v>
      </c>
      <c r="C453" s="5" t="s">
        <v>1631</v>
      </c>
      <c r="D453" s="6" t="s">
        <v>1632</v>
      </c>
      <c r="E453" s="32" t="s">
        <v>1072</v>
      </c>
      <c r="F453" s="15">
        <v>2010</v>
      </c>
      <c r="G453" s="15" t="s">
        <v>674</v>
      </c>
      <c r="H453" s="13" t="s">
        <v>1633</v>
      </c>
    </row>
    <row r="454" spans="1:8" x14ac:dyDescent="0.3">
      <c r="A454" s="40" t="s">
        <v>1634</v>
      </c>
      <c r="B454" s="32" t="s">
        <v>1635</v>
      </c>
      <c r="C454" s="8" t="s">
        <v>1636</v>
      </c>
      <c r="D454" s="6" t="s">
        <v>1637</v>
      </c>
      <c r="E454" s="32" t="s">
        <v>48</v>
      </c>
      <c r="F454" s="18">
        <v>2014</v>
      </c>
      <c r="G454" s="15" t="s">
        <v>674</v>
      </c>
      <c r="H454" s="13" t="s">
        <v>1638</v>
      </c>
    </row>
    <row r="455" spans="1:8" x14ac:dyDescent="0.3">
      <c r="A455" s="4" t="s">
        <v>172</v>
      </c>
      <c r="B455" s="4" t="s">
        <v>173</v>
      </c>
      <c r="C455" s="5" t="str">
        <f>"9781292148496"</f>
        <v>9781292148496</v>
      </c>
      <c r="D455" s="6" t="str">
        <f>"9781292148502"</f>
        <v>9781292148502</v>
      </c>
      <c r="E455" s="4" t="s">
        <v>56</v>
      </c>
      <c r="F455" s="119">
        <v>42612</v>
      </c>
      <c r="G455" s="159" t="s">
        <v>58</v>
      </c>
      <c r="H455" s="13" t="s">
        <v>174</v>
      </c>
    </row>
    <row r="456" spans="1:8" x14ac:dyDescent="0.3">
      <c r="A456" s="4" t="s">
        <v>1639</v>
      </c>
      <c r="B456" s="32" t="s">
        <v>1640</v>
      </c>
      <c r="C456" s="5" t="s">
        <v>1641</v>
      </c>
      <c r="D456" s="6" t="s">
        <v>1642</v>
      </c>
      <c r="E456" t="s">
        <v>167</v>
      </c>
      <c r="F456" s="118">
        <v>2005</v>
      </c>
      <c r="G456" s="15" t="s">
        <v>629</v>
      </c>
      <c r="H456" s="13" t="s">
        <v>1643</v>
      </c>
    </row>
    <row r="457" spans="1:8" x14ac:dyDescent="0.3">
      <c r="A457" s="4" t="s">
        <v>175</v>
      </c>
      <c r="B457" s="4" t="s">
        <v>176</v>
      </c>
      <c r="C457" s="5" t="str">
        <f>"9780745683119"</f>
        <v>9780745683119</v>
      </c>
      <c r="D457" s="6" t="str">
        <f>"9780745683157"</f>
        <v>9780745683157</v>
      </c>
      <c r="E457" s="4" t="s">
        <v>177</v>
      </c>
      <c r="F457" s="119">
        <v>43070</v>
      </c>
      <c r="G457" s="159" t="s">
        <v>11</v>
      </c>
      <c r="H457" s="13" t="s">
        <v>178</v>
      </c>
    </row>
    <row r="458" spans="1:8" x14ac:dyDescent="0.3">
      <c r="A458" s="4" t="s">
        <v>179</v>
      </c>
      <c r="B458" s="4" t="s">
        <v>180</v>
      </c>
      <c r="C458" s="5" t="str">
        <f>"9789401056083"</f>
        <v>9789401056083</v>
      </c>
      <c r="D458" s="6" t="str">
        <f>"9789401136242"</f>
        <v>9789401136242</v>
      </c>
      <c r="E458" s="4" t="s">
        <v>181</v>
      </c>
      <c r="F458" s="119">
        <v>33542</v>
      </c>
      <c r="G458" s="159" t="s">
        <v>11</v>
      </c>
      <c r="H458" s="13" t="s">
        <v>182</v>
      </c>
    </row>
    <row r="459" spans="1:8" x14ac:dyDescent="0.3">
      <c r="A459" s="114" t="s">
        <v>2372</v>
      </c>
      <c r="B459" s="114" t="s">
        <v>2373</v>
      </c>
      <c r="C459" s="114" t="s">
        <v>2374</v>
      </c>
      <c r="D459" s="114" t="s">
        <v>2375</v>
      </c>
      <c r="E459" s="105" t="s">
        <v>2102</v>
      </c>
      <c r="F459" s="135">
        <v>43440</v>
      </c>
      <c r="G459" s="135" t="s">
        <v>11</v>
      </c>
      <c r="H459" s="110" t="s">
        <v>2376</v>
      </c>
    </row>
    <row r="460" spans="1:8" x14ac:dyDescent="0.3">
      <c r="A460" s="12" t="s">
        <v>551</v>
      </c>
      <c r="B460" s="12" t="s">
        <v>552</v>
      </c>
      <c r="C460" s="14" t="s">
        <v>553</v>
      </c>
      <c r="D460" s="11" t="s">
        <v>554</v>
      </c>
      <c r="E460" s="12" t="s">
        <v>52</v>
      </c>
      <c r="F460" s="17">
        <v>35887</v>
      </c>
      <c r="G460" s="122" t="s">
        <v>19</v>
      </c>
      <c r="H460" s="76" t="s">
        <v>555</v>
      </c>
    </row>
    <row r="461" spans="1:8" x14ac:dyDescent="0.3">
      <c r="A461" s="12" t="s">
        <v>556</v>
      </c>
      <c r="B461" s="12" t="s">
        <v>557</v>
      </c>
      <c r="C461" s="14" t="s">
        <v>558</v>
      </c>
      <c r="D461" s="11" t="s">
        <v>559</v>
      </c>
      <c r="E461" s="12" t="s">
        <v>52</v>
      </c>
      <c r="F461" s="17">
        <v>31862</v>
      </c>
      <c r="G461" s="122" t="s">
        <v>19</v>
      </c>
      <c r="H461" s="76" t="s">
        <v>560</v>
      </c>
    </row>
    <row r="462" spans="1:8" x14ac:dyDescent="0.3">
      <c r="A462" s="63" t="s">
        <v>2111</v>
      </c>
      <c r="B462" s="59" t="s">
        <v>2112</v>
      </c>
      <c r="D462" s="28" t="s">
        <v>2113</v>
      </c>
      <c r="E462" s="63" t="s">
        <v>662</v>
      </c>
      <c r="F462" s="122">
        <v>2015</v>
      </c>
      <c r="G462" s="157" t="s">
        <v>11</v>
      </c>
      <c r="H462" s="62" t="s">
        <v>2128</v>
      </c>
    </row>
    <row r="463" spans="1:8" x14ac:dyDescent="0.3">
      <c r="A463" s="59" t="s">
        <v>2073</v>
      </c>
      <c r="B463" s="59" t="s">
        <v>2074</v>
      </c>
      <c r="C463" s="60">
        <v>9783764399382</v>
      </c>
      <c r="D463" s="60">
        <v>9783034608763</v>
      </c>
      <c r="E463" s="59" t="s">
        <v>1960</v>
      </c>
      <c r="F463" s="117">
        <v>39969</v>
      </c>
      <c r="G463" s="157" t="s">
        <v>11</v>
      </c>
      <c r="H463" s="62" t="s">
        <v>2075</v>
      </c>
    </row>
    <row r="464" spans="1:8" x14ac:dyDescent="0.3">
      <c r="A464" s="32" t="s">
        <v>1644</v>
      </c>
      <c r="B464" s="32" t="s">
        <v>1645</v>
      </c>
      <c r="D464" s="33" t="s">
        <v>1646</v>
      </c>
      <c r="E464" s="32" t="s">
        <v>1228</v>
      </c>
      <c r="F464" s="35" t="s">
        <v>690</v>
      </c>
      <c r="G464" s="15" t="s">
        <v>629</v>
      </c>
      <c r="H464" s="13" t="s">
        <v>1647</v>
      </c>
    </row>
    <row r="465" spans="1:19" x14ac:dyDescent="0.3">
      <c r="A465" s="114" t="s">
        <v>2415</v>
      </c>
      <c r="B465" s="114" t="s">
        <v>2416</v>
      </c>
      <c r="C465" s="114" t="s">
        <v>2417</v>
      </c>
      <c r="D465" s="114" t="s">
        <v>2418</v>
      </c>
      <c r="E465" s="105" t="s">
        <v>2102</v>
      </c>
      <c r="F465" s="136">
        <v>43549</v>
      </c>
      <c r="G465" s="135" t="s">
        <v>11</v>
      </c>
      <c r="H465" s="110" t="s">
        <v>2419</v>
      </c>
    </row>
    <row r="466" spans="1:19" x14ac:dyDescent="0.3">
      <c r="A466" s="32" t="s">
        <v>1648</v>
      </c>
      <c r="B466" s="32" t="s">
        <v>1649</v>
      </c>
      <c r="C466" s="33" t="s">
        <v>1650</v>
      </c>
      <c r="D466" s="6" t="s">
        <v>1651</v>
      </c>
      <c r="E466" s="32" t="s">
        <v>990</v>
      </c>
      <c r="F466" s="35" t="s">
        <v>690</v>
      </c>
      <c r="G466" s="15" t="s">
        <v>629</v>
      </c>
      <c r="H466" s="13" t="s">
        <v>1652</v>
      </c>
    </row>
    <row r="467" spans="1:19" x14ac:dyDescent="0.3">
      <c r="A467" s="7" t="s">
        <v>1653</v>
      </c>
      <c r="B467" s="32" t="s">
        <v>1654</v>
      </c>
      <c r="C467" s="8" t="s">
        <v>1655</v>
      </c>
      <c r="D467" s="6" t="s">
        <v>1656</v>
      </c>
      <c r="E467" s="32" t="s">
        <v>1657</v>
      </c>
      <c r="F467" s="18">
        <v>2007</v>
      </c>
      <c r="G467" s="15" t="s">
        <v>629</v>
      </c>
      <c r="H467" s="13" t="s">
        <v>1658</v>
      </c>
    </row>
    <row r="468" spans="1:19" x14ac:dyDescent="0.3">
      <c r="A468" s="4" t="s">
        <v>1659</v>
      </c>
      <c r="B468" s="32" t="s">
        <v>1660</v>
      </c>
      <c r="C468" s="5" t="s">
        <v>1661</v>
      </c>
      <c r="D468" s="6" t="s">
        <v>1662</v>
      </c>
      <c r="E468" s="32" t="s">
        <v>1657</v>
      </c>
      <c r="F468" s="15">
        <v>2007</v>
      </c>
      <c r="G468" s="15" t="s">
        <v>629</v>
      </c>
      <c r="H468" s="13" t="s">
        <v>1663</v>
      </c>
      <c r="I468" s="4"/>
      <c r="J468" s="4"/>
      <c r="K468" s="4"/>
      <c r="L468" s="82"/>
      <c r="M468" s="9"/>
      <c r="N468" s="4"/>
      <c r="O468" s="83"/>
      <c r="P468" s="84"/>
      <c r="Q468" s="84"/>
      <c r="S468" s="4"/>
    </row>
    <row r="469" spans="1:19" x14ac:dyDescent="0.3">
      <c r="A469" s="4" t="s">
        <v>183</v>
      </c>
      <c r="B469" s="23" t="s">
        <v>184</v>
      </c>
      <c r="C469" s="5" t="str">
        <f>"9780817634407"</f>
        <v>9780817634407</v>
      </c>
      <c r="D469" s="6" t="str">
        <f>"9780817645793"</f>
        <v>9780817645793</v>
      </c>
      <c r="E469" s="4" t="s">
        <v>31</v>
      </c>
      <c r="F469" s="119">
        <v>40473</v>
      </c>
      <c r="G469" s="159" t="s">
        <v>11</v>
      </c>
      <c r="H469" s="13" t="s">
        <v>185</v>
      </c>
      <c r="J469" s="85"/>
      <c r="K469" s="4"/>
      <c r="L469" s="86"/>
      <c r="M469" s="9"/>
      <c r="N469" s="87"/>
      <c r="O469" s="4"/>
      <c r="P469" s="84"/>
      <c r="Q469" s="84"/>
      <c r="S469" s="4"/>
    </row>
    <row r="470" spans="1:19" x14ac:dyDescent="0.3">
      <c r="A470" s="4" t="s">
        <v>186</v>
      </c>
      <c r="B470" s="23" t="s">
        <v>187</v>
      </c>
      <c r="C470" s="5" t="str">
        <f>"9781491980453"</f>
        <v>9781491980453</v>
      </c>
      <c r="D470" s="6" t="str">
        <f>"9781491980422"</f>
        <v>9781491980422</v>
      </c>
      <c r="E470" s="23" t="s">
        <v>188</v>
      </c>
      <c r="F470" s="119">
        <v>43160</v>
      </c>
      <c r="G470" s="159" t="s">
        <v>58</v>
      </c>
      <c r="H470" s="13" t="s">
        <v>189</v>
      </c>
      <c r="J470" s="85"/>
      <c r="K470" s="4"/>
      <c r="L470" s="86"/>
      <c r="M470" s="9"/>
      <c r="N470" s="87"/>
      <c r="O470" s="4"/>
      <c r="P470" s="84"/>
      <c r="Q470" s="84"/>
      <c r="S470" s="4"/>
    </row>
    <row r="471" spans="1:19" x14ac:dyDescent="0.3">
      <c r="A471" s="32" t="s">
        <v>1664</v>
      </c>
      <c r="B471" s="26" t="s">
        <v>1665</v>
      </c>
      <c r="C471" s="33" t="s">
        <v>1666</v>
      </c>
      <c r="D471" s="6" t="s">
        <v>1667</v>
      </c>
      <c r="E471" s="26" t="s">
        <v>634</v>
      </c>
      <c r="F471" s="35" t="s">
        <v>1168</v>
      </c>
      <c r="G471" s="15" t="s">
        <v>629</v>
      </c>
      <c r="H471" s="13" t="s">
        <v>1668</v>
      </c>
      <c r="J471" s="85"/>
      <c r="K471" s="4"/>
      <c r="L471" s="86"/>
      <c r="M471" s="9"/>
      <c r="N471" s="87"/>
      <c r="O471" s="4"/>
      <c r="P471" s="84"/>
      <c r="Q471" s="84"/>
      <c r="S471" s="4"/>
    </row>
    <row r="472" spans="1:19" x14ac:dyDescent="0.3">
      <c r="A472" t="s">
        <v>1669</v>
      </c>
      <c r="B472" s="26" t="s">
        <v>1670</v>
      </c>
      <c r="C472" s="5" t="s">
        <v>1671</v>
      </c>
      <c r="D472" s="6" t="s">
        <v>1672</v>
      </c>
      <c r="E472" t="s">
        <v>641</v>
      </c>
      <c r="F472" s="15">
        <v>1986</v>
      </c>
      <c r="G472" s="15" t="s">
        <v>629</v>
      </c>
      <c r="H472" s="13" t="s">
        <v>1673</v>
      </c>
      <c r="J472" s="85"/>
      <c r="K472" s="4"/>
      <c r="L472" s="86"/>
      <c r="M472" s="9"/>
      <c r="N472" s="87"/>
      <c r="O472" s="4"/>
      <c r="P472" s="84"/>
      <c r="Q472" s="84"/>
      <c r="S472" s="4"/>
    </row>
    <row r="473" spans="1:19" x14ac:dyDescent="0.3">
      <c r="A473" s="58" t="s">
        <v>1958</v>
      </c>
      <c r="B473" s="141" t="s">
        <v>1959</v>
      </c>
      <c r="C473" s="60">
        <v>9783764371500</v>
      </c>
      <c r="D473" s="60">
        <v>9783764376680</v>
      </c>
      <c r="E473" s="141" t="s">
        <v>1960</v>
      </c>
      <c r="F473" s="117">
        <v>38590</v>
      </c>
      <c r="G473" s="157" t="s">
        <v>11</v>
      </c>
      <c r="H473" s="62" t="s">
        <v>1961</v>
      </c>
      <c r="J473" s="85"/>
      <c r="K473" s="4"/>
      <c r="L473" s="86"/>
      <c r="M473" s="9"/>
      <c r="N473" s="87"/>
      <c r="O473" s="4"/>
      <c r="P473" s="84"/>
      <c r="Q473" s="84"/>
      <c r="S473" s="4"/>
    </row>
    <row r="474" spans="1:19" x14ac:dyDescent="0.3">
      <c r="A474" s="4" t="s">
        <v>1674</v>
      </c>
      <c r="B474" s="26" t="s">
        <v>1675</v>
      </c>
      <c r="C474" s="5" t="s">
        <v>1676</v>
      </c>
      <c r="D474" s="6" t="s">
        <v>1677</v>
      </c>
      <c r="E474" s="148" t="s">
        <v>31</v>
      </c>
      <c r="F474" s="118">
        <v>2015</v>
      </c>
      <c r="G474" s="15" t="s">
        <v>629</v>
      </c>
      <c r="H474" s="13" t="s">
        <v>1678</v>
      </c>
      <c r="J474" s="85"/>
      <c r="K474" s="4"/>
      <c r="L474" s="86"/>
      <c r="M474" s="9"/>
      <c r="N474" s="87"/>
      <c r="O474" s="4"/>
      <c r="P474" s="84"/>
      <c r="Q474" s="84"/>
      <c r="S474" s="4"/>
    </row>
    <row r="475" spans="1:19" x14ac:dyDescent="0.3">
      <c r="A475" s="104" t="s">
        <v>2233</v>
      </c>
      <c r="B475" t="s">
        <v>2234</v>
      </c>
      <c r="C475" s="6" t="s">
        <v>2235</v>
      </c>
      <c r="E475" s="12" t="s">
        <v>237</v>
      </c>
      <c r="F475" s="122">
        <v>2015</v>
      </c>
      <c r="G475" s="15" t="s">
        <v>11</v>
      </c>
      <c r="H475" s="77" t="s">
        <v>2238</v>
      </c>
      <c r="J475" s="4"/>
      <c r="K475" s="4"/>
      <c r="L475" s="86"/>
      <c r="M475" s="9"/>
      <c r="N475" s="87"/>
      <c r="O475" s="34"/>
      <c r="P475" s="88"/>
      <c r="Q475" s="84"/>
      <c r="S475" s="4"/>
    </row>
    <row r="476" spans="1:19" x14ac:dyDescent="0.3">
      <c r="A476" s="4" t="s">
        <v>1679</v>
      </c>
      <c r="B476" s="32" t="s">
        <v>1680</v>
      </c>
      <c r="C476" s="5" t="s">
        <v>1681</v>
      </c>
      <c r="D476" s="6" t="s">
        <v>1682</v>
      </c>
      <c r="E476" t="s">
        <v>893</v>
      </c>
      <c r="F476" s="118">
        <v>2000</v>
      </c>
      <c r="G476" s="15" t="s">
        <v>674</v>
      </c>
      <c r="H476" s="94" t="s">
        <v>1683</v>
      </c>
      <c r="J476" s="7"/>
      <c r="K476" s="7"/>
      <c r="L476" s="86"/>
      <c r="M476" s="9"/>
      <c r="N476" s="7"/>
      <c r="O476" s="7"/>
      <c r="P476" s="84"/>
      <c r="Q476" s="84"/>
      <c r="S476" s="4"/>
    </row>
    <row r="477" spans="1:19" x14ac:dyDescent="0.3">
      <c r="A477" s="4" t="s">
        <v>1684</v>
      </c>
      <c r="B477" s="32" t="s">
        <v>1685</v>
      </c>
      <c r="C477" s="5" t="s">
        <v>1686</v>
      </c>
      <c r="D477" s="6" t="s">
        <v>1687</v>
      </c>
      <c r="E477" t="s">
        <v>1688</v>
      </c>
      <c r="F477" s="118">
        <v>2013</v>
      </c>
      <c r="G477" s="15" t="s">
        <v>864</v>
      </c>
      <c r="H477" s="96" t="s">
        <v>1689</v>
      </c>
      <c r="J477" s="7"/>
      <c r="K477" s="7"/>
      <c r="L477" s="86"/>
      <c r="M477" s="9"/>
      <c r="N477" s="7"/>
      <c r="O477" s="7"/>
      <c r="P477" s="84"/>
      <c r="Q477" s="84"/>
      <c r="S477" s="4"/>
    </row>
    <row r="478" spans="1:19" x14ac:dyDescent="0.3">
      <c r="A478" t="s">
        <v>1690</v>
      </c>
      <c r="B478" s="32" t="s">
        <v>1691</v>
      </c>
      <c r="C478" s="5" t="s">
        <v>1692</v>
      </c>
      <c r="D478" s="6" t="s">
        <v>1693</v>
      </c>
      <c r="E478" t="s">
        <v>97</v>
      </c>
      <c r="F478" s="118">
        <v>2013</v>
      </c>
      <c r="G478" s="15" t="s">
        <v>629</v>
      </c>
      <c r="H478" s="13" t="s">
        <v>1694</v>
      </c>
      <c r="I478" s="99"/>
      <c r="J478" s="4"/>
      <c r="K478" s="4"/>
      <c r="L478" s="100"/>
      <c r="M478" s="10"/>
      <c r="N478" s="101"/>
      <c r="O478" s="15"/>
      <c r="P478" s="84"/>
      <c r="Q478" s="84"/>
    </row>
    <row r="479" spans="1:19" x14ac:dyDescent="0.3">
      <c r="A479" s="4" t="s">
        <v>190</v>
      </c>
      <c r="B479" s="4" t="s">
        <v>191</v>
      </c>
      <c r="C479" s="5" t="str">
        <f>"9780415260244"</f>
        <v>9780415260244</v>
      </c>
      <c r="D479" s="6" t="str">
        <f>"9780203380512"</f>
        <v>9780203380512</v>
      </c>
      <c r="E479" s="4" t="s">
        <v>167</v>
      </c>
      <c r="F479" s="119">
        <v>38050</v>
      </c>
      <c r="G479" s="159" t="s">
        <v>19</v>
      </c>
      <c r="H479" s="13" t="s">
        <v>192</v>
      </c>
      <c r="I479" s="99"/>
      <c r="J479" s="4"/>
      <c r="K479" s="4"/>
      <c r="L479" s="100"/>
      <c r="M479" s="10"/>
      <c r="N479" s="101"/>
      <c r="O479" s="15"/>
      <c r="P479" s="84"/>
      <c r="Q479" s="84"/>
    </row>
    <row r="480" spans="1:19" x14ac:dyDescent="0.3">
      <c r="A480" t="s">
        <v>1695</v>
      </c>
      <c r="B480" s="32" t="s">
        <v>1696</v>
      </c>
      <c r="C480" s="5" t="s">
        <v>1697</v>
      </c>
      <c r="D480" s="6" t="s">
        <v>1698</v>
      </c>
      <c r="E480" s="32" t="s">
        <v>1432</v>
      </c>
      <c r="F480" s="15">
        <v>2015</v>
      </c>
      <c r="G480" s="15" t="s">
        <v>629</v>
      </c>
      <c r="H480" s="13" t="s">
        <v>1699</v>
      </c>
      <c r="I480" s="99"/>
      <c r="J480" s="4"/>
      <c r="K480" s="4"/>
      <c r="L480" s="100"/>
      <c r="M480" s="10"/>
      <c r="N480" s="101"/>
      <c r="O480" s="15"/>
      <c r="P480" s="84"/>
      <c r="Q480" s="84"/>
    </row>
    <row r="481" spans="1:23" x14ac:dyDescent="0.3">
      <c r="A481" s="46" t="s">
        <v>2147</v>
      </c>
      <c r="B481" s="32" t="s">
        <v>2148</v>
      </c>
      <c r="C481" s="24" t="s">
        <v>2149</v>
      </c>
      <c r="D481" s="24" t="s">
        <v>2150</v>
      </c>
      <c r="E481" s="32" t="s">
        <v>2151</v>
      </c>
      <c r="F481" s="15">
        <v>1985</v>
      </c>
      <c r="G481" s="161" t="s">
        <v>629</v>
      </c>
      <c r="H481" s="77" t="s">
        <v>2152</v>
      </c>
      <c r="I481" s="99"/>
      <c r="J481" s="4"/>
      <c r="K481" s="4"/>
      <c r="L481" s="100"/>
      <c r="M481" s="10"/>
      <c r="N481" s="101"/>
      <c r="O481" s="15"/>
      <c r="P481" s="84"/>
      <c r="Q481" s="84"/>
    </row>
    <row r="482" spans="1:23" x14ac:dyDescent="0.3">
      <c r="A482" s="4" t="s">
        <v>561</v>
      </c>
      <c r="B482" s="4" t="s">
        <v>562</v>
      </c>
      <c r="C482" s="14"/>
      <c r="D482" s="6" t="s">
        <v>563</v>
      </c>
      <c r="E482" s="4" t="s">
        <v>48</v>
      </c>
      <c r="F482" s="15">
        <v>2012</v>
      </c>
      <c r="G482" s="156" t="s">
        <v>11</v>
      </c>
      <c r="H482" s="76" t="s">
        <v>564</v>
      </c>
      <c r="I482" s="99"/>
      <c r="J482" s="4"/>
      <c r="K482" s="4"/>
      <c r="L482" s="100"/>
      <c r="M482" s="10"/>
      <c r="N482" s="101"/>
      <c r="O482" s="15"/>
      <c r="P482" s="84"/>
      <c r="Q482" s="84"/>
    </row>
    <row r="483" spans="1:23" x14ac:dyDescent="0.3">
      <c r="A483" s="12" t="s">
        <v>565</v>
      </c>
      <c r="B483" s="12" t="s">
        <v>566</v>
      </c>
      <c r="C483" s="14" t="s">
        <v>567</v>
      </c>
      <c r="D483" s="11" t="s">
        <v>568</v>
      </c>
      <c r="E483" s="12" t="s">
        <v>167</v>
      </c>
      <c r="F483" s="17">
        <v>37858</v>
      </c>
      <c r="G483" s="122" t="s">
        <v>19</v>
      </c>
      <c r="H483" s="76" t="s">
        <v>569</v>
      </c>
      <c r="I483" s="99"/>
      <c r="J483" s="4"/>
      <c r="K483" s="4"/>
      <c r="L483" s="100"/>
      <c r="M483" s="10"/>
      <c r="N483" s="101"/>
      <c r="O483" s="15"/>
      <c r="P483" s="84"/>
      <c r="Q483" s="84"/>
    </row>
    <row r="484" spans="1:23" x14ac:dyDescent="0.3">
      <c r="A484" s="32" t="s">
        <v>1700</v>
      </c>
      <c r="B484" s="32" t="s">
        <v>1701</v>
      </c>
      <c r="C484" s="33" t="s">
        <v>1702</v>
      </c>
      <c r="D484" s="6" t="s">
        <v>1703</v>
      </c>
      <c r="E484" s="32" t="s">
        <v>634</v>
      </c>
      <c r="F484" s="35" t="s">
        <v>701</v>
      </c>
      <c r="G484" s="15" t="s">
        <v>629</v>
      </c>
      <c r="H484" s="13" t="s">
        <v>1704</v>
      </c>
      <c r="I484" s="5"/>
      <c r="J484" s="4"/>
      <c r="K484" s="4"/>
      <c r="L484" s="100"/>
      <c r="M484" s="10"/>
      <c r="N484" s="101"/>
      <c r="O484" s="15"/>
      <c r="P484" s="84"/>
      <c r="Q484" s="84"/>
    </row>
    <row r="485" spans="1:23" x14ac:dyDescent="0.3">
      <c r="A485" s="4" t="s">
        <v>570</v>
      </c>
      <c r="B485" s="4" t="s">
        <v>571</v>
      </c>
      <c r="C485" s="14"/>
      <c r="D485" s="6" t="s">
        <v>572</v>
      </c>
      <c r="E485" s="4" t="s">
        <v>48</v>
      </c>
      <c r="F485" s="15">
        <v>2009</v>
      </c>
      <c r="G485" s="156" t="s">
        <v>11</v>
      </c>
      <c r="H485" s="76" t="s">
        <v>573</v>
      </c>
      <c r="I485" s="5"/>
      <c r="J485" s="4"/>
      <c r="K485" s="4"/>
      <c r="L485" s="100"/>
      <c r="M485" s="10"/>
      <c r="N485" s="101"/>
      <c r="O485" s="15"/>
      <c r="P485" s="84"/>
      <c r="Q485" s="84"/>
    </row>
    <row r="486" spans="1:23" x14ac:dyDescent="0.3">
      <c r="A486" s="4" t="s">
        <v>1705</v>
      </c>
      <c r="B486" s="32" t="s">
        <v>1706</v>
      </c>
      <c r="C486" s="5" t="s">
        <v>1707</v>
      </c>
      <c r="D486" s="6" t="s">
        <v>1708</v>
      </c>
      <c r="E486" t="s">
        <v>893</v>
      </c>
      <c r="F486" s="118">
        <v>1998</v>
      </c>
      <c r="G486" s="15" t="s">
        <v>629</v>
      </c>
      <c r="H486" s="13" t="s">
        <v>1709</v>
      </c>
      <c r="I486" s="99"/>
      <c r="J486" s="4"/>
      <c r="K486" s="4"/>
      <c r="L486" s="100"/>
      <c r="M486" s="10"/>
      <c r="N486" s="101"/>
      <c r="O486" s="15"/>
      <c r="P486" s="84"/>
      <c r="Q486" s="84"/>
    </row>
    <row r="487" spans="1:23" x14ac:dyDescent="0.3">
      <c r="A487" s="4" t="s">
        <v>574</v>
      </c>
      <c r="B487" s="4" t="s">
        <v>575</v>
      </c>
      <c r="C487" s="14"/>
      <c r="D487" s="6" t="s">
        <v>576</v>
      </c>
      <c r="E487" s="4" t="s">
        <v>577</v>
      </c>
      <c r="F487" s="15" t="s">
        <v>578</v>
      </c>
      <c r="G487" s="156" t="s">
        <v>19</v>
      </c>
      <c r="H487" s="76" t="s">
        <v>579</v>
      </c>
      <c r="I487" s="5"/>
      <c r="J487" s="4"/>
      <c r="K487" s="4"/>
      <c r="L487" s="100"/>
      <c r="M487" s="10"/>
      <c r="N487" s="101"/>
      <c r="O487" s="15"/>
      <c r="P487" s="84"/>
      <c r="Q487" s="84"/>
    </row>
    <row r="488" spans="1:23" x14ac:dyDescent="0.3">
      <c r="A488" s="4" t="s">
        <v>1710</v>
      </c>
      <c r="B488" s="32" t="s">
        <v>1711</v>
      </c>
      <c r="C488" s="5" t="s">
        <v>1712</v>
      </c>
      <c r="D488" s="6" t="s">
        <v>1713</v>
      </c>
      <c r="E488" t="s">
        <v>66</v>
      </c>
      <c r="F488" s="15">
        <v>1970</v>
      </c>
      <c r="G488" s="15" t="s">
        <v>629</v>
      </c>
      <c r="H488" s="13" t="s">
        <v>1714</v>
      </c>
      <c r="I488" s="5"/>
      <c r="J488" s="4"/>
      <c r="K488" s="4"/>
      <c r="L488" s="100"/>
      <c r="M488" s="10"/>
      <c r="N488" s="101"/>
      <c r="O488" s="15"/>
      <c r="P488" s="84"/>
      <c r="Q488" s="84"/>
    </row>
    <row r="489" spans="1:23" x14ac:dyDescent="0.3">
      <c r="A489" s="4" t="s">
        <v>1715</v>
      </c>
      <c r="B489" s="7" t="s">
        <v>1716</v>
      </c>
      <c r="C489" s="5" t="s">
        <v>1717</v>
      </c>
      <c r="D489" s="6" t="s">
        <v>1718</v>
      </c>
      <c r="E489" s="7" t="s">
        <v>616</v>
      </c>
      <c r="F489" s="118">
        <v>2014</v>
      </c>
      <c r="G489" s="15" t="s">
        <v>629</v>
      </c>
      <c r="H489" s="13" t="s">
        <v>1719</v>
      </c>
      <c r="I489" s="5"/>
      <c r="J489" s="4"/>
      <c r="K489" s="4"/>
      <c r="L489" s="100"/>
      <c r="M489" s="5"/>
      <c r="N489" s="5"/>
      <c r="O489" s="15"/>
      <c r="P489" s="84"/>
      <c r="Q489" s="84"/>
    </row>
    <row r="490" spans="1:23" x14ac:dyDescent="0.3">
      <c r="A490" s="104" t="s">
        <v>2184</v>
      </c>
      <c r="B490" s="97"/>
      <c r="C490" s="97" t="s">
        <v>2185</v>
      </c>
      <c r="E490" s="97" t="s">
        <v>48</v>
      </c>
      <c r="F490" s="15">
        <v>2018</v>
      </c>
      <c r="G490" s="158" t="s">
        <v>11</v>
      </c>
      <c r="H490" s="77" t="s">
        <v>2186</v>
      </c>
      <c r="I490" s="5"/>
      <c r="J490" s="4"/>
      <c r="K490" s="4"/>
      <c r="L490" s="103"/>
      <c r="M490" s="5"/>
      <c r="N490" s="5"/>
      <c r="O490" s="34"/>
      <c r="Q490" s="84"/>
    </row>
    <row r="491" spans="1:23" x14ac:dyDescent="0.3">
      <c r="A491" s="4" t="s">
        <v>1720</v>
      </c>
      <c r="B491" s="32" t="s">
        <v>1721</v>
      </c>
      <c r="C491" s="5" t="s">
        <v>1722</v>
      </c>
      <c r="D491" s="6" t="s">
        <v>1723</v>
      </c>
      <c r="E491" s="32" t="s">
        <v>31</v>
      </c>
      <c r="F491" s="15">
        <v>2015</v>
      </c>
      <c r="G491" s="15" t="s">
        <v>629</v>
      </c>
      <c r="H491" s="13" t="s">
        <v>1724</v>
      </c>
      <c r="J491" s="4"/>
      <c r="K491" s="4"/>
      <c r="L491" s="107"/>
      <c r="M491" s="5"/>
      <c r="N491" s="5"/>
      <c r="O491" s="34"/>
      <c r="Q491" s="84"/>
      <c r="S491" s="4"/>
      <c r="T491" s="4"/>
      <c r="U491" s="4"/>
      <c r="V491" s="4"/>
      <c r="W491" s="4"/>
    </row>
    <row r="492" spans="1:23" x14ac:dyDescent="0.3">
      <c r="A492" s="12" t="s">
        <v>580</v>
      </c>
      <c r="B492" s="12" t="s">
        <v>430</v>
      </c>
      <c r="C492" s="14" t="s">
        <v>581</v>
      </c>
      <c r="D492" s="11" t="s">
        <v>582</v>
      </c>
      <c r="E492" s="12" t="s">
        <v>167</v>
      </c>
      <c r="F492" s="17">
        <v>42843</v>
      </c>
      <c r="G492" s="122" t="s">
        <v>19</v>
      </c>
      <c r="H492" s="76" t="s">
        <v>583</v>
      </c>
      <c r="J492" s="4"/>
      <c r="K492" s="4"/>
      <c r="L492" s="107"/>
      <c r="M492" s="5"/>
      <c r="N492" s="5"/>
      <c r="O492" s="34"/>
      <c r="Q492" s="84"/>
      <c r="S492" s="4"/>
      <c r="T492" s="4"/>
      <c r="U492" s="4"/>
      <c r="V492" s="4"/>
      <c r="W492" s="4"/>
    </row>
    <row r="493" spans="1:23" x14ac:dyDescent="0.3">
      <c r="A493" s="115" t="s">
        <v>2237</v>
      </c>
      <c r="B493" s="115" t="s">
        <v>2435</v>
      </c>
      <c r="C493" s="115" t="s">
        <v>2436</v>
      </c>
      <c r="D493" s="115" t="s">
        <v>2437</v>
      </c>
      <c r="E493" s="105" t="s">
        <v>2102</v>
      </c>
      <c r="F493" s="137">
        <v>43130</v>
      </c>
      <c r="G493" s="135" t="s">
        <v>11</v>
      </c>
      <c r="H493" s="116" t="s">
        <v>2438</v>
      </c>
      <c r="J493" s="4"/>
      <c r="K493" s="4"/>
      <c r="L493" s="107"/>
      <c r="M493" s="5"/>
      <c r="N493" s="5"/>
      <c r="O493" s="34"/>
      <c r="Q493" s="84"/>
      <c r="S493" s="4"/>
      <c r="T493" s="4"/>
      <c r="U493" s="4"/>
      <c r="V493" s="4"/>
      <c r="W493" s="4"/>
    </row>
    <row r="494" spans="1:23" x14ac:dyDescent="0.3">
      <c r="A494" s="53" t="s">
        <v>1955</v>
      </c>
      <c r="B494" s="53" t="s">
        <v>1956</v>
      </c>
      <c r="C494" s="10"/>
      <c r="D494" s="41">
        <v>9789811053559</v>
      </c>
      <c r="E494" s="53" t="s">
        <v>31</v>
      </c>
      <c r="F494" s="120">
        <v>2017</v>
      </c>
      <c r="G494" s="118" t="s">
        <v>11</v>
      </c>
      <c r="H494" s="54" t="s">
        <v>1957</v>
      </c>
      <c r="J494" s="4"/>
      <c r="K494" s="4"/>
      <c r="L494" s="107"/>
      <c r="M494" s="5"/>
      <c r="N494" s="5"/>
      <c r="O494" s="34"/>
      <c r="Q494" s="84"/>
      <c r="S494" s="4"/>
      <c r="T494" s="4"/>
      <c r="U494" s="4"/>
      <c r="V494" s="4"/>
      <c r="W494" s="4"/>
    </row>
    <row r="495" spans="1:23" x14ac:dyDescent="0.3">
      <c r="A495" t="s">
        <v>1725</v>
      </c>
      <c r="B495" s="32" t="s">
        <v>1726</v>
      </c>
      <c r="C495" s="5" t="s">
        <v>1727</v>
      </c>
      <c r="D495" s="6" t="s">
        <v>1728</v>
      </c>
      <c r="E495" s="32" t="s">
        <v>237</v>
      </c>
      <c r="F495" s="15">
        <v>2017</v>
      </c>
      <c r="G495" s="15" t="s">
        <v>674</v>
      </c>
      <c r="H495" s="13" t="s">
        <v>1729</v>
      </c>
      <c r="J495" s="4"/>
      <c r="K495" s="4"/>
      <c r="L495" s="107"/>
      <c r="M495" s="5"/>
      <c r="N495" s="5"/>
      <c r="O495" s="34"/>
      <c r="Q495" s="84"/>
      <c r="S495" s="4"/>
      <c r="T495" s="4"/>
      <c r="U495" s="4"/>
      <c r="V495" s="4"/>
      <c r="W495" s="4"/>
    </row>
    <row r="496" spans="1:23" x14ac:dyDescent="0.3">
      <c r="A496" s="12" t="s">
        <v>584</v>
      </c>
      <c r="B496" s="12" t="s">
        <v>585</v>
      </c>
      <c r="C496" s="14" t="s">
        <v>586</v>
      </c>
      <c r="D496" s="11" t="s">
        <v>587</v>
      </c>
      <c r="E496" s="12" t="s">
        <v>52</v>
      </c>
      <c r="F496" s="17">
        <v>41750</v>
      </c>
      <c r="G496" s="122" t="s">
        <v>19</v>
      </c>
      <c r="H496" s="76" t="s">
        <v>588</v>
      </c>
      <c r="J496" s="4"/>
      <c r="K496" s="4"/>
      <c r="L496" s="107"/>
      <c r="M496" s="5"/>
      <c r="N496" s="5"/>
      <c r="O496" s="34"/>
      <c r="Q496" s="84"/>
      <c r="S496" s="4"/>
      <c r="T496" s="4"/>
      <c r="U496" s="4"/>
      <c r="V496" s="4"/>
      <c r="W496" s="4"/>
    </row>
    <row r="497" spans="1:23" x14ac:dyDescent="0.3">
      <c r="A497" s="12" t="s">
        <v>589</v>
      </c>
      <c r="B497" s="12" t="s">
        <v>590</v>
      </c>
      <c r="C497" s="14" t="s">
        <v>591</v>
      </c>
      <c r="D497" s="11" t="s">
        <v>592</v>
      </c>
      <c r="E497" s="12" t="s">
        <v>167</v>
      </c>
      <c r="F497" s="17">
        <v>43010</v>
      </c>
      <c r="G497" s="122" t="s">
        <v>19</v>
      </c>
      <c r="H497" s="76" t="s">
        <v>593</v>
      </c>
      <c r="J497" s="4"/>
      <c r="K497" s="4"/>
      <c r="L497" s="107"/>
      <c r="M497" s="5"/>
      <c r="N497" s="5"/>
      <c r="O497" s="34"/>
      <c r="Q497" s="84"/>
      <c r="S497" s="4"/>
      <c r="T497" s="4"/>
      <c r="U497" s="4"/>
      <c r="V497" s="4"/>
      <c r="W497" s="4"/>
    </row>
    <row r="498" spans="1:23" x14ac:dyDescent="0.3">
      <c r="A498" t="s">
        <v>1730</v>
      </c>
      <c r="B498" s="32" t="s">
        <v>1731</v>
      </c>
      <c r="C498" s="5" t="s">
        <v>1732</v>
      </c>
      <c r="D498" s="6" t="s">
        <v>1733</v>
      </c>
      <c r="E498" t="s">
        <v>1734</v>
      </c>
      <c r="F498" s="118">
        <v>2017</v>
      </c>
      <c r="G498" s="15" t="s">
        <v>629</v>
      </c>
      <c r="H498" s="13" t="s">
        <v>1735</v>
      </c>
      <c r="J498" s="4"/>
      <c r="K498" s="4"/>
      <c r="L498" s="107"/>
      <c r="M498" s="5"/>
      <c r="N498" s="5"/>
      <c r="O498" s="34"/>
      <c r="Q498" s="84"/>
      <c r="S498" s="4"/>
      <c r="T498" s="4"/>
      <c r="U498" s="4"/>
      <c r="V498" s="4"/>
      <c r="W498" s="4"/>
    </row>
    <row r="499" spans="1:23" x14ac:dyDescent="0.3">
      <c r="A499" s="32" t="s">
        <v>1736</v>
      </c>
      <c r="B499" s="32" t="s">
        <v>1737</v>
      </c>
      <c r="C499" s="33" t="s">
        <v>1738</v>
      </c>
      <c r="D499" s="6" t="s">
        <v>1739</v>
      </c>
      <c r="E499" s="32" t="s">
        <v>990</v>
      </c>
      <c r="F499" s="35" t="s">
        <v>635</v>
      </c>
      <c r="G499" s="15" t="s">
        <v>629</v>
      </c>
      <c r="H499" s="13" t="s">
        <v>1740</v>
      </c>
      <c r="J499" s="4"/>
      <c r="K499" s="4"/>
      <c r="L499" s="107"/>
      <c r="M499" s="5"/>
      <c r="N499" s="5"/>
      <c r="O499" s="34"/>
      <c r="Q499" s="84"/>
      <c r="S499" s="4"/>
      <c r="T499" s="4"/>
      <c r="U499" s="4"/>
      <c r="V499" s="4"/>
      <c r="W499" s="4"/>
    </row>
    <row r="500" spans="1:23" x14ac:dyDescent="0.3">
      <c r="A500" s="32" t="s">
        <v>1741</v>
      </c>
      <c r="B500" s="32" t="s">
        <v>1742</v>
      </c>
      <c r="C500" s="33" t="s">
        <v>1743</v>
      </c>
      <c r="D500" s="6" t="s">
        <v>1744</v>
      </c>
      <c r="E500" s="32" t="s">
        <v>634</v>
      </c>
      <c r="F500" s="35" t="s">
        <v>690</v>
      </c>
      <c r="G500" s="15" t="s">
        <v>629</v>
      </c>
      <c r="H500" s="13" t="s">
        <v>1745</v>
      </c>
      <c r="J500" s="4"/>
      <c r="K500" s="4"/>
      <c r="L500" s="107"/>
      <c r="M500" s="5"/>
      <c r="N500" s="5"/>
      <c r="O500" s="34"/>
      <c r="Q500" s="84"/>
      <c r="S500" s="4"/>
      <c r="T500" s="4"/>
      <c r="U500" s="4"/>
      <c r="V500" s="4"/>
      <c r="W500" s="4"/>
    </row>
    <row r="501" spans="1:23" x14ac:dyDescent="0.3">
      <c r="A501" s="4" t="s">
        <v>193</v>
      </c>
      <c r="B501" s="4" t="s">
        <v>194</v>
      </c>
      <c r="C501" s="5" t="str">
        <f>"9780470863060"</f>
        <v>9780470863060</v>
      </c>
      <c r="D501" s="6" t="str">
        <f>"9780470863084"</f>
        <v>9780470863084</v>
      </c>
      <c r="E501" s="4" t="s">
        <v>10</v>
      </c>
      <c r="F501" s="119">
        <v>38992</v>
      </c>
      <c r="G501" s="159" t="s">
        <v>11</v>
      </c>
      <c r="H501" s="13" t="s">
        <v>195</v>
      </c>
      <c r="J501" s="4"/>
      <c r="K501" s="4"/>
      <c r="L501" s="107"/>
      <c r="M501" s="5"/>
      <c r="N501" s="5"/>
      <c r="O501" s="34"/>
      <c r="Q501" s="84"/>
      <c r="S501" s="4"/>
      <c r="T501" s="4"/>
      <c r="U501" s="4"/>
      <c r="V501" s="4"/>
      <c r="W501" s="4"/>
    </row>
    <row r="502" spans="1:23" x14ac:dyDescent="0.3">
      <c r="A502" s="109" t="s">
        <v>2318</v>
      </c>
      <c r="B502" s="109" t="s">
        <v>2319</v>
      </c>
      <c r="C502" s="106" t="s">
        <v>2320</v>
      </c>
      <c r="D502" s="106" t="s">
        <v>2321</v>
      </c>
      <c r="E502" s="105" t="s">
        <v>2102</v>
      </c>
      <c r="F502" s="135">
        <v>43140</v>
      </c>
      <c r="G502" s="135" t="s">
        <v>11</v>
      </c>
      <c r="H502" s="110" t="s">
        <v>2322</v>
      </c>
      <c r="J502" s="4"/>
      <c r="K502" s="4"/>
      <c r="L502" s="107"/>
      <c r="M502" s="5"/>
      <c r="N502" s="5"/>
      <c r="O502" s="34"/>
      <c r="Q502" s="84"/>
      <c r="S502" s="4"/>
      <c r="T502" s="4"/>
      <c r="U502" s="4"/>
      <c r="V502" s="4"/>
      <c r="W502" s="4"/>
    </row>
    <row r="503" spans="1:23" x14ac:dyDescent="0.3">
      <c r="A503" s="4" t="s">
        <v>1746</v>
      </c>
      <c r="B503" s="32" t="s">
        <v>1747</v>
      </c>
      <c r="C503" s="5" t="s">
        <v>1748</v>
      </c>
      <c r="D503" s="6" t="s">
        <v>1749</v>
      </c>
      <c r="E503" t="s">
        <v>1432</v>
      </c>
      <c r="F503" s="15">
        <v>2014</v>
      </c>
      <c r="G503" s="15" t="s">
        <v>629</v>
      </c>
      <c r="H503" s="13" t="s">
        <v>1750</v>
      </c>
      <c r="J503" s="4"/>
      <c r="K503" s="4"/>
      <c r="L503" s="107"/>
      <c r="M503" s="5"/>
      <c r="N503" s="5"/>
      <c r="O503" s="34"/>
      <c r="Q503" s="84"/>
      <c r="S503" s="4"/>
      <c r="T503" s="4"/>
      <c r="U503" s="4"/>
      <c r="V503" s="4"/>
      <c r="W503" s="4"/>
    </row>
    <row r="504" spans="1:23" x14ac:dyDescent="0.3">
      <c r="A504" s="59" t="s">
        <v>2010</v>
      </c>
      <c r="B504" s="59" t="s">
        <v>2011</v>
      </c>
      <c r="C504" s="60">
        <v>9783038214779</v>
      </c>
      <c r="D504" s="60">
        <v>9783038216476</v>
      </c>
      <c r="E504" s="59" t="s">
        <v>1960</v>
      </c>
      <c r="F504" s="117">
        <v>41871</v>
      </c>
      <c r="G504" s="157" t="s">
        <v>11</v>
      </c>
      <c r="H504" s="62" t="s">
        <v>2012</v>
      </c>
      <c r="J504" s="4"/>
      <c r="K504" s="4"/>
      <c r="L504" s="107"/>
      <c r="M504" s="5"/>
      <c r="N504" s="5"/>
      <c r="O504" s="34"/>
      <c r="Q504" s="84"/>
      <c r="S504" s="4"/>
      <c r="T504" s="4"/>
      <c r="U504" s="4"/>
      <c r="V504" s="4"/>
      <c r="W504" s="4"/>
    </row>
    <row r="505" spans="1:23" x14ac:dyDescent="0.3">
      <c r="A505" s="4" t="s">
        <v>196</v>
      </c>
      <c r="B505" s="4" t="s">
        <v>197</v>
      </c>
      <c r="C505" s="5" t="str">
        <f>"9780471632658"</f>
        <v>9780471632658</v>
      </c>
      <c r="D505" s="6" t="str">
        <f>"9781119488897"</f>
        <v>9781119488897</v>
      </c>
      <c r="E505" s="4" t="s">
        <v>10</v>
      </c>
      <c r="F505" s="119">
        <v>38433</v>
      </c>
      <c r="G505" s="159" t="s">
        <v>11</v>
      </c>
      <c r="H505" s="13" t="s">
        <v>198</v>
      </c>
      <c r="J505" s="4"/>
      <c r="K505" s="4"/>
      <c r="L505" s="107"/>
      <c r="M505" s="5"/>
      <c r="N505" s="5"/>
      <c r="O505" s="34"/>
      <c r="Q505" s="84"/>
      <c r="S505" s="4"/>
      <c r="T505" s="4"/>
      <c r="U505" s="4"/>
      <c r="V505" s="4"/>
      <c r="W505" s="4"/>
    </row>
    <row r="506" spans="1:23" x14ac:dyDescent="0.3">
      <c r="A506" s="4" t="s">
        <v>594</v>
      </c>
      <c r="B506" s="4" t="s">
        <v>595</v>
      </c>
      <c r="C506" s="14"/>
      <c r="D506" s="6" t="s">
        <v>596</v>
      </c>
      <c r="E506" s="4" t="s">
        <v>38</v>
      </c>
      <c r="F506" s="15">
        <v>2008</v>
      </c>
      <c r="G506" s="156" t="s">
        <v>11</v>
      </c>
      <c r="H506" s="76" t="s">
        <v>597</v>
      </c>
      <c r="J506" s="4"/>
      <c r="K506" s="4"/>
      <c r="L506" s="107"/>
      <c r="M506" s="5"/>
      <c r="N506" s="5"/>
      <c r="O506" s="34"/>
      <c r="Q506" s="84"/>
      <c r="S506" s="4"/>
      <c r="T506" s="4"/>
      <c r="U506" s="4"/>
      <c r="V506" s="4"/>
      <c r="W506" s="4"/>
    </row>
    <row r="507" spans="1:23" x14ac:dyDescent="0.3">
      <c r="A507" t="s">
        <v>1751</v>
      </c>
      <c r="B507" s="32" t="s">
        <v>1752</v>
      </c>
      <c r="C507" s="5" t="s">
        <v>1753</v>
      </c>
      <c r="D507" s="6" t="s">
        <v>1754</v>
      </c>
      <c r="E507" t="s">
        <v>1755</v>
      </c>
      <c r="F507" s="15">
        <v>2014</v>
      </c>
      <c r="G507" s="15" t="s">
        <v>629</v>
      </c>
      <c r="H507" s="13" t="s">
        <v>1756</v>
      </c>
      <c r="J507" s="4"/>
      <c r="K507" s="4"/>
      <c r="L507" s="107"/>
      <c r="M507" s="5"/>
      <c r="N507" s="5"/>
      <c r="O507" s="34"/>
      <c r="Q507" s="84"/>
      <c r="S507" s="4"/>
      <c r="T507" s="4"/>
      <c r="U507" s="4"/>
      <c r="V507" s="4"/>
      <c r="W507" s="4"/>
    </row>
    <row r="508" spans="1:23" x14ac:dyDescent="0.3">
      <c r="A508" s="4" t="s">
        <v>1757</v>
      </c>
      <c r="B508" s="32" t="s">
        <v>1758</v>
      </c>
      <c r="C508" s="5" t="s">
        <v>1759</v>
      </c>
      <c r="D508" s="6" t="s">
        <v>1760</v>
      </c>
      <c r="E508" t="s">
        <v>93</v>
      </c>
      <c r="F508" s="15">
        <v>2017</v>
      </c>
      <c r="G508" s="15" t="s">
        <v>629</v>
      </c>
      <c r="H508" s="13" t="s">
        <v>1761</v>
      </c>
      <c r="J508" s="4"/>
      <c r="K508" s="4"/>
      <c r="L508" s="107"/>
      <c r="M508" s="5"/>
      <c r="N508" s="5"/>
      <c r="O508" s="34"/>
      <c r="Q508" s="84"/>
      <c r="S508" s="4"/>
      <c r="T508" s="4"/>
      <c r="U508" s="4"/>
      <c r="V508" s="4"/>
      <c r="W508" s="4"/>
    </row>
    <row r="509" spans="1:23" x14ac:dyDescent="0.3">
      <c r="A509" s="12" t="s">
        <v>598</v>
      </c>
      <c r="B509" s="12" t="s">
        <v>599</v>
      </c>
      <c r="C509" s="14" t="s">
        <v>600</v>
      </c>
      <c r="D509" s="11" t="s">
        <v>601</v>
      </c>
      <c r="E509" s="12" t="s">
        <v>167</v>
      </c>
      <c r="F509" s="17">
        <v>38674</v>
      </c>
      <c r="G509" s="122" t="s">
        <v>19</v>
      </c>
      <c r="H509" s="76" t="s">
        <v>602</v>
      </c>
      <c r="J509" s="4"/>
      <c r="K509" s="4"/>
      <c r="L509" s="107"/>
      <c r="M509" s="5"/>
      <c r="N509" s="5"/>
      <c r="O509" s="34"/>
      <c r="Q509" s="84"/>
      <c r="S509" s="4"/>
      <c r="T509" s="4"/>
      <c r="U509" s="4"/>
      <c r="V509" s="4"/>
      <c r="W509" s="4"/>
    </row>
    <row r="510" spans="1:23" x14ac:dyDescent="0.3">
      <c r="A510" s="32" t="s">
        <v>1762</v>
      </c>
      <c r="B510" s="32" t="s">
        <v>1763</v>
      </c>
      <c r="C510" s="33" t="s">
        <v>1764</v>
      </c>
      <c r="D510" s="6" t="s">
        <v>1765</v>
      </c>
      <c r="E510" s="32" t="s">
        <v>990</v>
      </c>
      <c r="F510" s="35" t="s">
        <v>1168</v>
      </c>
      <c r="G510" s="15" t="s">
        <v>629</v>
      </c>
      <c r="H510" s="13" t="s">
        <v>1766</v>
      </c>
      <c r="J510" s="4"/>
      <c r="K510" s="4"/>
      <c r="L510" s="107"/>
      <c r="M510" s="5"/>
      <c r="N510" s="5"/>
      <c r="O510" s="34"/>
      <c r="Q510" s="84"/>
      <c r="S510" s="4"/>
      <c r="T510" s="4"/>
      <c r="U510" s="4"/>
      <c r="V510" s="4"/>
      <c r="W510" s="4"/>
    </row>
    <row r="511" spans="1:23" x14ac:dyDescent="0.3">
      <c r="A511" s="4" t="s">
        <v>1831</v>
      </c>
      <c r="B511" s="32" t="s">
        <v>1832</v>
      </c>
      <c r="C511" s="44">
        <v>9783540778776</v>
      </c>
      <c r="D511" s="45">
        <v>99977585492</v>
      </c>
      <c r="E511" s="7" t="s">
        <v>31</v>
      </c>
      <c r="F511" s="18">
        <v>2010</v>
      </c>
      <c r="G511" s="166" t="s">
        <v>1833</v>
      </c>
      <c r="H511" s="13" t="s">
        <v>1834</v>
      </c>
      <c r="J511" s="4"/>
      <c r="K511" s="4"/>
      <c r="L511" s="107"/>
      <c r="M511" s="5"/>
      <c r="N511" s="5"/>
      <c r="O511" s="34"/>
      <c r="Q511" s="84"/>
      <c r="S511" s="4"/>
      <c r="T511" s="4"/>
      <c r="U511" s="4"/>
      <c r="V511" s="4"/>
      <c r="W511" s="4"/>
    </row>
    <row r="512" spans="1:23" x14ac:dyDescent="0.3">
      <c r="A512" s="12" t="s">
        <v>603</v>
      </c>
      <c r="B512" s="12" t="s">
        <v>604</v>
      </c>
      <c r="C512" s="14" t="s">
        <v>605</v>
      </c>
      <c r="D512" s="11" t="s">
        <v>606</v>
      </c>
      <c r="E512" s="12" t="s">
        <v>31</v>
      </c>
      <c r="F512" s="17">
        <v>41870</v>
      </c>
      <c r="G512" s="122" t="s">
        <v>11</v>
      </c>
      <c r="H512" s="76" t="s">
        <v>607</v>
      </c>
      <c r="J512" s="4"/>
      <c r="K512" s="4"/>
      <c r="L512" s="107"/>
      <c r="M512" s="5"/>
      <c r="N512" s="5"/>
      <c r="O512" s="34"/>
      <c r="Q512" s="84"/>
      <c r="S512" s="4"/>
      <c r="T512" s="4"/>
      <c r="U512" s="4"/>
      <c r="V512" s="4"/>
      <c r="W512" s="4"/>
    </row>
    <row r="513" spans="1:23" x14ac:dyDescent="0.3">
      <c r="A513" s="40" t="s">
        <v>1767</v>
      </c>
      <c r="B513" s="32" t="s">
        <v>1768</v>
      </c>
      <c r="C513" s="8" t="s">
        <v>1769</v>
      </c>
      <c r="D513" s="6" t="s">
        <v>1770</v>
      </c>
      <c r="E513" s="40" t="s">
        <v>707</v>
      </c>
      <c r="F513" s="18">
        <v>2008</v>
      </c>
      <c r="G513" s="15" t="s">
        <v>629</v>
      </c>
      <c r="H513" s="13" t="s">
        <v>1771</v>
      </c>
      <c r="J513" s="4"/>
      <c r="K513" s="4"/>
      <c r="L513" s="107"/>
      <c r="M513" s="5"/>
      <c r="N513" s="5"/>
      <c r="O513" s="34"/>
      <c r="Q513" s="84"/>
      <c r="S513" s="4"/>
      <c r="T513" s="4"/>
      <c r="U513" s="4"/>
      <c r="V513" s="4"/>
      <c r="W513" s="4"/>
    </row>
    <row r="514" spans="1:23" x14ac:dyDescent="0.3">
      <c r="A514" s="4" t="s">
        <v>1772</v>
      </c>
      <c r="B514" s="32" t="s">
        <v>1773</v>
      </c>
      <c r="C514" s="5" t="s">
        <v>1774</v>
      </c>
      <c r="D514" s="6" t="s">
        <v>1775</v>
      </c>
      <c r="E514" s="7" t="s">
        <v>237</v>
      </c>
      <c r="F514" s="15">
        <v>2015</v>
      </c>
      <c r="G514" s="15" t="s">
        <v>674</v>
      </c>
      <c r="H514" s="13" t="s">
        <v>1776</v>
      </c>
      <c r="J514" s="4"/>
      <c r="K514" s="4"/>
      <c r="L514" s="107"/>
      <c r="M514" s="5"/>
      <c r="N514" s="5"/>
      <c r="O514" s="34"/>
      <c r="Q514" s="84"/>
      <c r="S514" s="4"/>
      <c r="T514" s="4"/>
      <c r="U514" s="4"/>
      <c r="V514" s="4"/>
      <c r="W514" s="4"/>
    </row>
    <row r="515" spans="1:23" x14ac:dyDescent="0.3">
      <c r="A515" s="32" t="s">
        <v>1777</v>
      </c>
      <c r="B515" s="32" t="s">
        <v>1778</v>
      </c>
      <c r="C515" s="33" t="s">
        <v>1779</v>
      </c>
      <c r="D515" s="6" t="s">
        <v>1780</v>
      </c>
      <c r="E515" s="32" t="s">
        <v>627</v>
      </c>
      <c r="F515" s="35" t="s">
        <v>635</v>
      </c>
      <c r="G515" s="15" t="s">
        <v>629</v>
      </c>
      <c r="H515" s="13" t="s">
        <v>1781</v>
      </c>
      <c r="J515" s="4"/>
      <c r="K515" s="4"/>
      <c r="L515" s="107"/>
      <c r="M515" s="5"/>
      <c r="N515" s="5"/>
      <c r="O515" s="34"/>
      <c r="Q515" s="84"/>
      <c r="S515" s="4"/>
      <c r="T515" s="4"/>
      <c r="U515" s="4"/>
      <c r="V515" s="4"/>
      <c r="W515" s="4"/>
    </row>
    <row r="516" spans="1:23" x14ac:dyDescent="0.3">
      <c r="A516" s="32" t="s">
        <v>1782</v>
      </c>
      <c r="B516" s="32" t="s">
        <v>1256</v>
      </c>
      <c r="C516" s="33" t="s">
        <v>1783</v>
      </c>
      <c r="D516" s="6" t="s">
        <v>1784</v>
      </c>
      <c r="E516" s="32" t="s">
        <v>627</v>
      </c>
      <c r="F516" s="35" t="s">
        <v>635</v>
      </c>
      <c r="G516" s="15" t="s">
        <v>629</v>
      </c>
      <c r="H516" s="13" t="s">
        <v>1785</v>
      </c>
      <c r="J516" s="4"/>
      <c r="K516" s="4"/>
      <c r="L516" s="107"/>
      <c r="M516" s="5"/>
      <c r="N516" s="5"/>
      <c r="O516" s="34"/>
      <c r="Q516" s="84"/>
      <c r="S516" s="4"/>
      <c r="T516" s="4"/>
      <c r="U516" s="4"/>
      <c r="V516" s="4"/>
      <c r="W516" s="4"/>
    </row>
    <row r="517" spans="1:23" x14ac:dyDescent="0.3">
      <c r="A517" s="32" t="s">
        <v>1786</v>
      </c>
      <c r="B517" s="32" t="s">
        <v>1787</v>
      </c>
      <c r="C517" s="33" t="s">
        <v>1788</v>
      </c>
      <c r="D517" s="6" t="s">
        <v>1789</v>
      </c>
      <c r="E517" s="32" t="s">
        <v>627</v>
      </c>
      <c r="F517" s="35" t="s">
        <v>628</v>
      </c>
      <c r="G517" s="15" t="s">
        <v>629</v>
      </c>
      <c r="H517" s="13" t="s">
        <v>1790</v>
      </c>
      <c r="J517" s="4"/>
      <c r="K517" s="4"/>
      <c r="L517" s="107"/>
      <c r="M517" s="5"/>
      <c r="N517" s="5"/>
      <c r="O517" s="34"/>
      <c r="Q517" s="84"/>
      <c r="S517" s="4"/>
      <c r="T517" s="4"/>
      <c r="U517" s="4"/>
      <c r="V517" s="4"/>
      <c r="W517" s="4"/>
    </row>
    <row r="518" spans="1:23" x14ac:dyDescent="0.3">
      <c r="A518" s="4" t="s">
        <v>1791</v>
      </c>
      <c r="B518" s="20" t="s">
        <v>1792</v>
      </c>
      <c r="C518" s="5" t="s">
        <v>1793</v>
      </c>
      <c r="D518" s="6" t="s">
        <v>1794</v>
      </c>
      <c r="E518" s="4" t="s">
        <v>616</v>
      </c>
      <c r="F518" s="118">
        <v>2015</v>
      </c>
      <c r="G518" s="15" t="s">
        <v>629</v>
      </c>
      <c r="H518" s="13" t="s">
        <v>1795</v>
      </c>
      <c r="J518" s="4"/>
      <c r="K518" s="4"/>
      <c r="L518" s="107"/>
      <c r="M518" s="5"/>
      <c r="N518" s="5"/>
      <c r="O518" s="34"/>
      <c r="Q518" s="84"/>
      <c r="S518" s="4"/>
      <c r="T518" s="4"/>
      <c r="U518" s="4"/>
      <c r="V518" s="4"/>
      <c r="W518" s="4"/>
    </row>
    <row r="519" spans="1:23" x14ac:dyDescent="0.3">
      <c r="A519" s="4" t="s">
        <v>1796</v>
      </c>
      <c r="B519" s="20" t="s">
        <v>1797</v>
      </c>
      <c r="C519" s="5" t="s">
        <v>1798</v>
      </c>
      <c r="D519" s="6" t="s">
        <v>1799</v>
      </c>
      <c r="E519" s="4" t="s">
        <v>48</v>
      </c>
      <c r="F519" s="118">
        <v>2015</v>
      </c>
      <c r="G519" s="15" t="s">
        <v>674</v>
      </c>
      <c r="H519" s="13" t="s">
        <v>1800</v>
      </c>
      <c r="J519" s="4"/>
      <c r="K519" s="4"/>
      <c r="L519" s="107"/>
      <c r="M519" s="5"/>
      <c r="N519" s="5"/>
      <c r="O519" s="34"/>
      <c r="Q519" s="84"/>
      <c r="S519" s="4"/>
      <c r="T519" s="4"/>
      <c r="U519" s="4"/>
      <c r="V519" s="4"/>
      <c r="W519" s="4"/>
    </row>
    <row r="520" spans="1:23" x14ac:dyDescent="0.3">
      <c r="A520" s="4" t="s">
        <v>1801</v>
      </c>
      <c r="B520" s="7" t="s">
        <v>1802</v>
      </c>
      <c r="C520" s="5" t="s">
        <v>1803</v>
      </c>
      <c r="D520" s="6" t="s">
        <v>1804</v>
      </c>
      <c r="E520" s="4" t="s">
        <v>48</v>
      </c>
      <c r="F520" s="118">
        <v>2014</v>
      </c>
      <c r="G520" s="15" t="s">
        <v>674</v>
      </c>
      <c r="H520" s="13" t="s">
        <v>1805</v>
      </c>
      <c r="J520" s="4"/>
      <c r="K520" s="4"/>
      <c r="L520" s="107"/>
      <c r="M520" s="5"/>
      <c r="N520" s="5"/>
      <c r="O520" s="34"/>
      <c r="Q520" s="84"/>
      <c r="S520" s="4"/>
      <c r="T520" s="4"/>
      <c r="U520" s="4"/>
      <c r="V520" s="4"/>
      <c r="W520" s="4"/>
    </row>
    <row r="521" spans="1:23" x14ac:dyDescent="0.3">
      <c r="A521" s="4" t="s">
        <v>1806</v>
      </c>
      <c r="B521" s="7" t="s">
        <v>1807</v>
      </c>
      <c r="C521" s="5" t="s">
        <v>1808</v>
      </c>
      <c r="D521" s="6" t="s">
        <v>1809</v>
      </c>
      <c r="E521" s="7" t="s">
        <v>31</v>
      </c>
      <c r="F521" s="118">
        <v>2006</v>
      </c>
      <c r="G521" s="15" t="s">
        <v>629</v>
      </c>
      <c r="H521" s="13" t="s">
        <v>1810</v>
      </c>
      <c r="J521" s="4"/>
      <c r="K521" s="4"/>
      <c r="L521" s="107"/>
      <c r="M521" s="5"/>
      <c r="N521" s="5"/>
      <c r="O521" s="34"/>
      <c r="Q521" s="84"/>
      <c r="S521" s="4"/>
      <c r="T521" s="4"/>
      <c r="U521" s="4"/>
      <c r="V521" s="4"/>
      <c r="W521" s="4"/>
    </row>
    <row r="522" spans="1:23" x14ac:dyDescent="0.3">
      <c r="A522" s="7" t="s">
        <v>1811</v>
      </c>
      <c r="B522" s="20" t="s">
        <v>1812</v>
      </c>
      <c r="C522" s="8" t="s">
        <v>1813</v>
      </c>
      <c r="D522" s="6" t="s">
        <v>1814</v>
      </c>
      <c r="E522" s="7" t="s">
        <v>616</v>
      </c>
      <c r="F522" s="118">
        <v>2012</v>
      </c>
      <c r="G522" s="15" t="s">
        <v>629</v>
      </c>
      <c r="H522" s="13" t="s">
        <v>1815</v>
      </c>
      <c r="J522" s="4"/>
      <c r="K522" s="4"/>
      <c r="L522" s="107"/>
      <c r="M522" s="5"/>
      <c r="N522" s="5"/>
      <c r="O522" s="34"/>
      <c r="Q522" s="84"/>
      <c r="S522" s="4"/>
      <c r="T522" s="4"/>
      <c r="U522" s="4"/>
      <c r="V522" s="4"/>
      <c r="W522" s="4"/>
    </row>
    <row r="523" spans="1:23" x14ac:dyDescent="0.3">
      <c r="A523" s="4" t="s">
        <v>608</v>
      </c>
      <c r="B523" s="7" t="s">
        <v>609</v>
      </c>
      <c r="C523" s="14"/>
      <c r="D523" s="6" t="s">
        <v>610</v>
      </c>
      <c r="E523" s="7" t="s">
        <v>277</v>
      </c>
      <c r="F523" s="15">
        <v>2010</v>
      </c>
      <c r="G523" s="156" t="s">
        <v>11</v>
      </c>
      <c r="H523" s="76" t="s">
        <v>611</v>
      </c>
      <c r="J523" s="4"/>
      <c r="K523" s="4"/>
      <c r="L523" s="107"/>
      <c r="M523" s="5"/>
      <c r="N523" s="5"/>
      <c r="O523" s="34"/>
      <c r="Q523" s="84"/>
      <c r="S523" s="4"/>
      <c r="T523" s="4"/>
      <c r="U523" s="4"/>
      <c r="V523" s="4"/>
      <c r="W523" s="4"/>
    </row>
    <row r="524" spans="1:23" x14ac:dyDescent="0.3">
      <c r="A524" s="4" t="s">
        <v>1816</v>
      </c>
      <c r="B524" s="7" t="s">
        <v>1817</v>
      </c>
      <c r="C524" s="8"/>
      <c r="D524" s="42" t="s">
        <v>1818</v>
      </c>
      <c r="E524" s="9" t="s">
        <v>1819</v>
      </c>
      <c r="F524" s="18">
        <v>2017</v>
      </c>
      <c r="G524" s="18" t="s">
        <v>58</v>
      </c>
      <c r="H524" s="13" t="s">
        <v>1820</v>
      </c>
      <c r="J524" s="4"/>
      <c r="K524" s="4"/>
      <c r="L524" s="107"/>
      <c r="M524" s="5"/>
      <c r="N524" s="5"/>
      <c r="O524" s="34"/>
      <c r="Q524" s="84"/>
      <c r="S524" s="4"/>
      <c r="T524" s="4"/>
      <c r="U524" s="4"/>
      <c r="V524" s="4"/>
      <c r="W524" s="4"/>
    </row>
    <row r="525" spans="1:23" x14ac:dyDescent="0.3">
      <c r="A525" s="114" t="s">
        <v>2333</v>
      </c>
      <c r="B525" s="114" t="s">
        <v>2334</v>
      </c>
      <c r="C525" s="113" t="s">
        <v>2335</v>
      </c>
      <c r="D525" s="113" t="s">
        <v>2336</v>
      </c>
      <c r="E525" s="105" t="s">
        <v>2102</v>
      </c>
      <c r="F525" s="135">
        <v>43179</v>
      </c>
      <c r="G525" s="135" t="s">
        <v>11</v>
      </c>
      <c r="H525" s="110" t="s">
        <v>2337</v>
      </c>
      <c r="J525" s="4"/>
      <c r="K525" s="4"/>
      <c r="L525" s="107"/>
      <c r="M525" s="5"/>
      <c r="N525" s="5"/>
      <c r="O525" s="34"/>
      <c r="Q525" s="84"/>
      <c r="S525" s="4"/>
      <c r="T525" s="4"/>
      <c r="U525" s="4"/>
      <c r="V525" s="4"/>
      <c r="W525" s="4"/>
    </row>
    <row r="526" spans="1:23" x14ac:dyDescent="0.3">
      <c r="A526" s="32" t="s">
        <v>1821</v>
      </c>
      <c r="B526" s="32" t="s">
        <v>1822</v>
      </c>
      <c r="C526" s="33" t="s">
        <v>1823</v>
      </c>
      <c r="D526" s="6" t="s">
        <v>1824</v>
      </c>
      <c r="E526" s="32" t="s">
        <v>634</v>
      </c>
      <c r="F526" s="35" t="s">
        <v>628</v>
      </c>
      <c r="G526" s="15" t="s">
        <v>629</v>
      </c>
      <c r="H526" s="13" t="s">
        <v>1825</v>
      </c>
      <c r="J526" s="4"/>
      <c r="K526" s="4"/>
      <c r="L526" s="107"/>
      <c r="M526" s="5"/>
      <c r="N526" s="5"/>
      <c r="O526" s="34"/>
      <c r="Q526" s="84"/>
      <c r="S526" s="4"/>
      <c r="T526" s="4"/>
      <c r="U526" s="4"/>
      <c r="V526" s="4"/>
      <c r="W526" s="4"/>
    </row>
    <row r="527" spans="1:23" x14ac:dyDescent="0.3">
      <c r="A527" s="32" t="s">
        <v>1826</v>
      </c>
      <c r="B527" s="32" t="s">
        <v>1827</v>
      </c>
      <c r="C527" s="33" t="s">
        <v>1828</v>
      </c>
      <c r="D527" s="6" t="s">
        <v>1829</v>
      </c>
      <c r="E527" s="32" t="s">
        <v>634</v>
      </c>
      <c r="F527" s="35" t="s">
        <v>701</v>
      </c>
      <c r="G527" s="15" t="s">
        <v>629</v>
      </c>
      <c r="H527" s="13" t="s">
        <v>1830</v>
      </c>
      <c r="J527" s="4"/>
      <c r="K527" s="4"/>
      <c r="L527" s="107"/>
      <c r="M527" s="5"/>
      <c r="N527" s="5"/>
      <c r="O527" s="34"/>
      <c r="Q527" s="84"/>
      <c r="S527" s="4"/>
      <c r="T527" s="4"/>
      <c r="U527" s="4"/>
      <c r="V527" s="4"/>
      <c r="W527" s="4"/>
    </row>
    <row r="528" spans="1:23" x14ac:dyDescent="0.3">
      <c r="A528" s="32" t="s">
        <v>1835</v>
      </c>
      <c r="B528" s="32" t="s">
        <v>1836</v>
      </c>
      <c r="C528" s="33" t="s">
        <v>1837</v>
      </c>
      <c r="D528" s="6" t="s">
        <v>1838</v>
      </c>
      <c r="E528" s="32" t="s">
        <v>634</v>
      </c>
      <c r="F528" s="35" t="s">
        <v>635</v>
      </c>
      <c r="G528" s="15" t="s">
        <v>629</v>
      </c>
      <c r="H528" s="13" t="s">
        <v>1839</v>
      </c>
      <c r="J528" s="4"/>
      <c r="K528" s="4"/>
      <c r="L528" s="107"/>
      <c r="M528" s="5"/>
      <c r="N528" s="5"/>
      <c r="O528" s="34"/>
      <c r="Q528" s="84"/>
      <c r="S528" s="4"/>
      <c r="T528" s="4"/>
      <c r="U528" s="4"/>
      <c r="V528" s="4"/>
      <c r="W528" s="4"/>
    </row>
    <row r="529" spans="1:23" x14ac:dyDescent="0.3">
      <c r="A529" s="32" t="s">
        <v>1840</v>
      </c>
      <c r="B529" s="32" t="s">
        <v>1841</v>
      </c>
      <c r="C529" s="33" t="s">
        <v>1842</v>
      </c>
      <c r="D529" s="6" t="s">
        <v>1843</v>
      </c>
      <c r="E529" s="32" t="s">
        <v>634</v>
      </c>
      <c r="F529" s="35" t="s">
        <v>701</v>
      </c>
      <c r="G529" s="15" t="s">
        <v>629</v>
      </c>
      <c r="H529" s="13" t="s">
        <v>1844</v>
      </c>
      <c r="J529" s="4"/>
      <c r="K529" s="4"/>
      <c r="L529" s="107"/>
      <c r="M529" s="5"/>
      <c r="N529" s="5"/>
      <c r="O529" s="34"/>
      <c r="Q529" s="84"/>
      <c r="S529" s="4"/>
      <c r="T529" s="4"/>
      <c r="U529" s="4"/>
      <c r="V529" s="4"/>
      <c r="W529" s="4"/>
    </row>
    <row r="530" spans="1:23" x14ac:dyDescent="0.3">
      <c r="A530" s="32" t="s">
        <v>1850</v>
      </c>
      <c r="B530" s="32" t="s">
        <v>1851</v>
      </c>
      <c r="C530" s="33" t="s">
        <v>1852</v>
      </c>
      <c r="D530" s="6" t="s">
        <v>1853</v>
      </c>
      <c r="E530" s="32" t="s">
        <v>627</v>
      </c>
      <c r="F530" s="35" t="s">
        <v>887</v>
      </c>
      <c r="G530" s="15" t="s">
        <v>629</v>
      </c>
      <c r="H530" s="155" t="s">
        <v>1854</v>
      </c>
      <c r="J530" s="4"/>
      <c r="K530" s="4"/>
      <c r="L530" s="107"/>
      <c r="M530" s="5"/>
      <c r="N530" s="5"/>
      <c r="O530" s="34"/>
      <c r="Q530" s="84"/>
      <c r="S530" s="4"/>
      <c r="T530" s="4"/>
      <c r="U530" s="4"/>
      <c r="V530" s="4"/>
      <c r="W530" s="4"/>
    </row>
    <row r="531" spans="1:23" x14ac:dyDescent="0.3">
      <c r="A531" s="32" t="s">
        <v>1855</v>
      </c>
      <c r="B531" s="32" t="s">
        <v>1856</v>
      </c>
      <c r="C531" s="33" t="s">
        <v>1857</v>
      </c>
      <c r="D531" s="6" t="s">
        <v>1858</v>
      </c>
      <c r="E531" s="32" t="s">
        <v>634</v>
      </c>
      <c r="F531" s="35" t="s">
        <v>1012</v>
      </c>
      <c r="G531" s="15" t="s">
        <v>629</v>
      </c>
      <c r="H531" s="155" t="s">
        <v>1859</v>
      </c>
      <c r="J531" s="4"/>
      <c r="K531" s="4"/>
      <c r="L531" s="107"/>
      <c r="M531" s="5"/>
      <c r="N531" s="5"/>
      <c r="O531" s="34"/>
      <c r="Q531" s="84"/>
      <c r="S531" s="4"/>
      <c r="T531" s="4"/>
      <c r="U531" s="4"/>
      <c r="V531" s="4"/>
      <c r="W531" s="4"/>
    </row>
    <row r="532" spans="1:23" x14ac:dyDescent="0.3">
      <c r="G532" s="132"/>
      <c r="H532"/>
    </row>
    <row r="533" spans="1:23" x14ac:dyDescent="0.3">
      <c r="G533" s="132"/>
      <c r="H533"/>
    </row>
    <row r="534" spans="1:23" x14ac:dyDescent="0.3">
      <c r="G534" s="132"/>
      <c r="H534"/>
    </row>
    <row r="535" spans="1:23" x14ac:dyDescent="0.3">
      <c r="G535" s="132"/>
      <c r="H535"/>
    </row>
    <row r="536" spans="1:23" x14ac:dyDescent="0.3">
      <c r="G536" s="132"/>
      <c r="H536"/>
    </row>
    <row r="537" spans="1:23" x14ac:dyDescent="0.3">
      <c r="G537" s="132"/>
      <c r="H537"/>
    </row>
    <row r="538" spans="1:23" x14ac:dyDescent="0.3">
      <c r="G538" s="132"/>
      <c r="H538"/>
    </row>
    <row r="539" spans="1:23" x14ac:dyDescent="0.3">
      <c r="G539" s="132"/>
      <c r="H539"/>
    </row>
    <row r="540" spans="1:23" x14ac:dyDescent="0.3">
      <c r="G540" s="132"/>
      <c r="H540"/>
    </row>
    <row r="541" spans="1:23" x14ac:dyDescent="0.3">
      <c r="G541" s="132"/>
      <c r="H541"/>
    </row>
    <row r="542" spans="1:23" x14ac:dyDescent="0.3">
      <c r="G542" s="132"/>
    </row>
  </sheetData>
  <autoFilter ref="A1:H531">
    <sortState ref="A2:H531">
      <sortCondition ref="A1"/>
    </sortState>
  </autoFilter>
  <conditionalFormatting sqref="C385">
    <cfRule type="duplicateValues" dxfId="1" priority="1"/>
  </conditionalFormatting>
  <conditionalFormatting sqref="A385">
    <cfRule type="duplicateValues" dxfId="0" priority="2"/>
  </conditionalFormatting>
  <hyperlinks>
    <hyperlink ref="H198" r:id="rId1"/>
    <hyperlink ref="H248" r:id="rId2"/>
    <hyperlink ref="H444" r:id="rId3"/>
    <hyperlink ref="H445" r:id="rId4"/>
    <hyperlink ref="H194" r:id="rId5"/>
    <hyperlink ref="H528" r:id="rId6"/>
    <hyperlink ref="H139" r:id="rId7"/>
    <hyperlink ref="H364" r:id="rId8"/>
    <hyperlink ref="H471" r:id="rId9"/>
    <hyperlink ref="H526" r:id="rId10"/>
    <hyperlink ref="H443" r:id="rId11"/>
    <hyperlink ref="H343" r:id="rId12"/>
    <hyperlink ref="H336" r:id="rId13"/>
    <hyperlink ref="H129" r:id="rId14"/>
    <hyperlink ref="H446" r:id="rId15"/>
    <hyperlink ref="H55" r:id="rId16"/>
    <hyperlink ref="H135" r:id="rId17"/>
    <hyperlink ref="H265" r:id="rId18"/>
    <hyperlink ref="H517" r:id="rId19"/>
    <hyperlink ref="H324" r:id="rId20"/>
    <hyperlink ref="H316" r:id="rId21"/>
    <hyperlink ref="H2" r:id="rId22"/>
    <hyperlink ref="H515" r:id="rId23"/>
    <hyperlink ref="H369" r:id="rId24"/>
    <hyperlink ref="H132" r:id="rId25"/>
    <hyperlink ref="H172" r:id="rId26"/>
    <hyperlink ref="H398" r:id="rId27"/>
    <hyperlink ref="H160" r:id="rId28"/>
    <hyperlink ref="H6" r:id="rId29"/>
    <hyperlink ref="H374" r:id="rId30"/>
    <hyperlink ref="H112" r:id="rId31"/>
    <hyperlink ref="H176" r:id="rId32"/>
    <hyperlink ref="H134" r:id="rId33"/>
    <hyperlink ref="H500" r:id="rId34"/>
    <hyperlink ref="H169" r:id="rId35"/>
    <hyperlink ref="H95" r:id="rId36"/>
    <hyperlink ref="H140" r:id="rId37"/>
    <hyperlink ref="H197" r:id="rId38"/>
    <hyperlink ref="H295" r:id="rId39"/>
    <hyperlink ref="H227" r:id="rId40"/>
    <hyperlink ref="H270" r:id="rId41"/>
    <hyperlink ref="H133" r:id="rId42"/>
    <hyperlink ref="H35" r:id="rId43"/>
    <hyperlink ref="H351" r:id="rId44"/>
    <hyperlink ref="H225" r:id="rId45"/>
    <hyperlink ref="H420" r:id="rId46"/>
    <hyperlink ref="H334" r:id="rId47"/>
    <hyperlink ref="H268" r:id="rId48"/>
    <hyperlink ref="H421" r:id="rId49"/>
    <hyperlink ref="H403" r:id="rId50"/>
    <hyperlink ref="H127" r:id="rId51"/>
    <hyperlink ref="H122" r:id="rId52"/>
    <hyperlink ref="H166" r:id="rId53"/>
    <hyperlink ref="H267" r:id="rId54"/>
    <hyperlink ref="H264" r:id="rId55"/>
    <hyperlink ref="H530" r:id="rId56"/>
    <hyperlink ref="H131" r:id="rId57"/>
    <hyperlink ref="H516" r:id="rId58"/>
    <hyperlink ref="H263" r:id="rId59"/>
    <hyperlink ref="H33" r:id="rId60"/>
    <hyperlink ref="H146" r:id="rId61"/>
    <hyperlink ref="H44" r:id="rId62"/>
    <hyperlink ref="H484" r:id="rId63"/>
    <hyperlink ref="H296" r:id="rId64"/>
    <hyperlink ref="H337" r:id="rId65"/>
    <hyperlink ref="H338" r:id="rId66"/>
    <hyperlink ref="H339" r:id="rId67"/>
    <hyperlink ref="H340" r:id="rId68"/>
    <hyperlink ref="H464" r:id="rId69"/>
    <hyperlink ref="H262" r:id="rId70"/>
    <hyperlink ref="H293" r:id="rId71"/>
    <hyperlink ref="H527" r:id="rId72"/>
    <hyperlink ref="H269" r:id="rId73"/>
    <hyperlink ref="H529" r:id="rId74"/>
    <hyperlink ref="H161" r:id="rId75"/>
    <hyperlink ref="H418" r:id="rId76"/>
    <hyperlink ref="H30" r:id="rId77"/>
    <hyperlink ref="H349" r:id="rId78"/>
    <hyperlink ref="H317" r:id="rId79"/>
    <hyperlink ref="H388" r:id="rId80"/>
    <hyperlink ref="H261" r:id="rId81"/>
    <hyperlink ref="H531" r:id="rId82"/>
    <hyperlink ref="H155" r:id="rId83"/>
    <hyperlink ref="H200" r:id="rId84"/>
    <hyperlink ref="H266" r:id="rId85"/>
    <hyperlink ref="H342" r:id="rId86"/>
    <hyperlink ref="H361" r:id="rId87"/>
    <hyperlink ref="H466" r:id="rId88"/>
    <hyperlink ref="H499" r:id="rId89"/>
    <hyperlink ref="H510" r:id="rId90"/>
    <hyperlink ref="H386" r:id="rId91"/>
    <hyperlink ref="H307" r:id="rId92"/>
    <hyperlink ref="H39" r:id="rId93"/>
    <hyperlink ref="H467" r:id="rId94"/>
    <hyperlink ref="H85" r:id="rId95"/>
    <hyperlink ref="H513" r:id="rId96"/>
    <hyperlink ref="H362" r:id="rId97"/>
    <hyperlink ref="H23" r:id="rId98"/>
    <hyperlink ref="H453" r:id="rId99"/>
    <hyperlink ref="H472" r:id="rId100"/>
    <hyperlink ref="H7" r:id="rId101"/>
    <hyperlink ref="H167" r:id="rId102"/>
    <hyperlink ref="H329" r:id="rId103"/>
    <hyperlink ref="H228" r:id="rId104"/>
    <hyperlink ref="H335" r:id="rId105"/>
    <hyperlink ref="H157" r:id="rId106"/>
    <hyperlink ref="H425" r:id="rId107"/>
    <hyperlink ref="H52" r:id="rId108"/>
    <hyperlink ref="H36" r:id="rId109"/>
    <hyperlink ref="H331" r:id="rId110"/>
    <hyperlink ref="H53" r:id="rId111"/>
    <hyperlink ref="H387" r:id="rId112"/>
    <hyperlink ref="H22" r:id="rId113"/>
    <hyperlink ref="H40" r:id="rId114"/>
    <hyperlink ref="H37" r:id="rId115"/>
    <hyperlink ref="H25" r:id="rId116"/>
    <hyperlink ref="H355" r:id="rId117"/>
    <hyperlink ref="H136" r:id="rId118"/>
    <hyperlink ref="H289" r:id="rId119"/>
    <hyperlink ref="H147" r:id="rId120"/>
    <hyperlink ref="H439" r:id="rId121"/>
    <hyperlink ref="H431" r:id="rId122"/>
    <hyperlink ref="H417" r:id="rId123"/>
    <hyperlink ref="H503" r:id="rId124"/>
    <hyperlink ref="H158" r:id="rId125"/>
    <hyperlink ref="H454" r:id="rId126"/>
    <hyperlink ref="H514" r:id="rId127"/>
    <hyperlink ref="H507" r:id="rId128"/>
    <hyperlink ref="H488" r:id="rId129"/>
    <hyperlink ref="H179" r:id="rId130"/>
    <hyperlink ref="H74" r:id="rId131"/>
    <hyperlink ref="H124" r:id="rId132"/>
    <hyperlink ref="H16" r:id="rId133"/>
    <hyperlink ref="H83" r:id="rId134"/>
    <hyperlink ref="H76" r:id="rId135"/>
    <hyperlink ref="H120" r:id="rId136"/>
    <hyperlink ref="H73" r:id="rId137"/>
    <hyperlink ref="H491" r:id="rId138"/>
    <hyperlink ref="H183" r:id="rId139"/>
    <hyperlink ref="H480" r:id="rId140"/>
    <hyperlink ref="H174" r:id="rId141"/>
    <hyperlink ref="H214" r:id="rId142"/>
    <hyperlink ref="H370" r:id="rId143"/>
    <hyperlink ref="H20" r:id="rId144"/>
    <hyperlink ref="H205" r:id="rId145"/>
    <hyperlink ref="H224" r:id="rId146"/>
    <hyperlink ref="H407" r:id="rId147"/>
    <hyperlink ref="H113" r:id="rId148"/>
    <hyperlink ref="H468" r:id="rId149"/>
    <hyperlink ref="H314" r:id="rId150"/>
    <hyperlink ref="H394" r:id="rId151"/>
    <hyperlink ref="H406" r:id="rId152"/>
    <hyperlink ref="H195" r:id="rId153"/>
    <hyperlink ref="H59" r:id="rId154"/>
    <hyperlink ref="H390" r:id="rId155"/>
    <hyperlink ref="H259" r:id="rId156"/>
    <hyperlink ref="H360" r:id="rId157"/>
    <hyperlink ref="H65" r:id="rId158"/>
    <hyperlink ref="H353" r:id="rId159"/>
    <hyperlink ref="H423" r:id="rId160"/>
    <hyperlink ref="H121" r:id="rId161"/>
    <hyperlink ref="H392" r:id="rId162"/>
    <hyperlink ref="H495" r:id="rId163"/>
    <hyperlink ref="H118" r:id="rId164"/>
    <hyperlink ref="H54" r:id="rId165"/>
    <hyperlink ref="H42" r:id="rId166"/>
    <hyperlink ref="H508" r:id="rId167"/>
    <hyperlink ref="H424" r:id="rId168"/>
    <hyperlink ref="H117" r:id="rId169"/>
    <hyperlink ref="H223" r:id="rId170"/>
    <hyperlink ref="H250" r:id="rId171"/>
    <hyperlink ref="H235" r:id="rId172"/>
    <hyperlink ref="H231" r:id="rId173"/>
    <hyperlink ref="H396" r:id="rId174"/>
    <hyperlink ref="H249" r:id="rId175"/>
    <hyperlink ref="H348" r:id="rId176"/>
    <hyperlink ref="H173" r:id="rId177"/>
    <hyperlink ref="H149" r:id="rId178"/>
    <hyperlink ref="H150" r:id="rId179"/>
    <hyperlink ref="H115" r:id="rId180"/>
    <hyperlink ref="H215" r:id="rId181"/>
    <hyperlink ref="H26" r:id="rId182"/>
    <hyperlink ref="H229" r:id="rId183"/>
    <hyperlink ref="H306" r:id="rId184"/>
    <hyperlink ref="H524" r:id="rId185"/>
    <hyperlink ref="H241" r:id="rId186"/>
    <hyperlink ref="H123" r:id="rId187"/>
    <hyperlink ref="H486" r:id="rId188"/>
    <hyperlink ref="H476" r:id="rId189"/>
    <hyperlink ref="H456" r:id="rId190"/>
    <hyperlink ref="H209" r:id="rId191"/>
    <hyperlink ref="H125" r:id="rId192"/>
    <hyperlink ref="H193" r:id="rId193"/>
    <hyperlink ref="H89" r:id="rId194"/>
    <hyperlink ref="H405" r:id="rId195"/>
    <hyperlink ref="H359" r:id="rId196"/>
    <hyperlink ref="H48" r:id="rId197"/>
    <hyperlink ref="H12" r:id="rId198"/>
    <hyperlink ref="H165" r:id="rId199"/>
    <hyperlink ref="H111" r:id="rId200"/>
    <hyperlink ref="H66" r:id="rId201"/>
    <hyperlink ref="H478" r:id="rId202"/>
    <hyperlink ref="H216" r:id="rId203"/>
    <hyperlink ref="H212" r:id="rId204"/>
    <hyperlink ref="H310" r:id="rId205"/>
    <hyperlink ref="H474" r:id="rId206"/>
    <hyperlink ref="H217" r:id="rId207"/>
    <hyperlink ref="H188" r:id="rId208"/>
    <hyperlink ref="H433" r:id="rId209"/>
    <hyperlink ref="H347" r:id="rId210"/>
    <hyperlink ref="H477" r:id="rId211"/>
    <hyperlink ref="H201" r:id="rId212"/>
    <hyperlink ref="H98" r:id="rId213"/>
    <hyperlink ref="H99" r:id="rId214"/>
    <hyperlink ref="H251" r:id="rId215"/>
    <hyperlink ref="H368" r:id="rId216"/>
    <hyperlink ref="H322" r:id="rId217"/>
    <hyperlink ref="H498" r:id="rId218"/>
    <hyperlink ref="H330" r:id="rId219"/>
    <hyperlink ref="H69" r:id="rId220"/>
    <hyperlink ref="H383" r:id="rId221"/>
    <hyperlink ref="H311" r:id="rId222"/>
    <hyperlink ref="H271" r:id="rId223"/>
    <hyperlink ref="H109" r:id="rId224"/>
    <hyperlink ref="H17" r:id="rId225"/>
    <hyperlink ref="H18" r:id="rId226"/>
    <hyperlink ref="H19" r:id="rId227"/>
    <hyperlink ref="H31" r:id="rId228"/>
    <hyperlink ref="H43" r:id="rId229"/>
    <hyperlink ref="H49" r:id="rId230"/>
    <hyperlink ref="H61" r:id="rId231"/>
    <hyperlink ref="H68" r:id="rId232"/>
    <hyperlink ref="H70" r:id="rId233"/>
    <hyperlink ref="H78" r:id="rId234"/>
    <hyperlink ref="H79" r:id="rId235"/>
    <hyperlink ref="H80" r:id="rId236"/>
    <hyperlink ref="H90" r:id="rId237"/>
    <hyperlink ref="H91" r:id="rId238"/>
    <hyperlink ref="H92" r:id="rId239"/>
    <hyperlink ref="H93" r:id="rId240"/>
    <hyperlink ref="H96" r:id="rId241"/>
    <hyperlink ref="H97" r:id="rId242"/>
    <hyperlink ref="H100" r:id="rId243"/>
    <hyperlink ref="H101" r:id="rId244"/>
    <hyperlink ref="H102" r:id="rId245"/>
    <hyperlink ref="H103" r:id="rId246"/>
    <hyperlink ref="H104" r:id="rId247"/>
    <hyperlink ref="H105" r:id="rId248"/>
    <hyperlink ref="H107" r:id="rId249"/>
    <hyperlink ref="H108" r:id="rId250"/>
    <hyperlink ref="H152" r:id="rId251"/>
    <hyperlink ref="H162" r:id="rId252"/>
    <hyperlink ref="H178" r:id="rId253"/>
    <hyperlink ref="H202" r:id="rId254"/>
    <hyperlink ref="H203" r:id="rId255"/>
    <hyperlink ref="H204" r:id="rId256"/>
    <hyperlink ref="H208" r:id="rId257"/>
    <hyperlink ref="H213" r:id="rId258"/>
    <hyperlink ref="H220" r:id="rId259"/>
    <hyperlink ref="H247" r:id="rId260"/>
    <hyperlink ref="H257" r:id="rId261"/>
    <hyperlink ref="H260" r:id="rId262"/>
    <hyperlink ref="H298" r:id="rId263"/>
    <hyperlink ref="H303" r:id="rId264"/>
    <hyperlink ref="H318" r:id="rId265"/>
    <hyperlink ref="H363" r:id="rId266"/>
    <hyperlink ref="H371" r:id="rId267"/>
    <hyperlink ref="H372" r:id="rId268"/>
    <hyperlink ref="H379" r:id="rId269"/>
    <hyperlink ref="H385" r:id="rId270"/>
    <hyperlink ref="H393" r:id="rId271"/>
    <hyperlink ref="H395" r:id="rId272"/>
    <hyperlink ref="H401" r:id="rId273"/>
    <hyperlink ref="H434" r:id="rId274"/>
    <hyperlink ref="H438" r:id="rId275"/>
    <hyperlink ref="H450" r:id="rId276"/>
    <hyperlink ref="H451" r:id="rId277"/>
    <hyperlink ref="H452" r:id="rId278"/>
    <hyperlink ref="H460" r:id="rId279"/>
    <hyperlink ref="H461" r:id="rId280"/>
    <hyperlink ref="H483" r:id="rId281"/>
    <hyperlink ref="H492" r:id="rId282"/>
    <hyperlink ref="H496" r:id="rId283"/>
    <hyperlink ref="H497" r:id="rId284"/>
    <hyperlink ref="H509" r:id="rId285"/>
    <hyperlink ref="H512" r:id="rId286"/>
    <hyperlink ref="H3" r:id="rId287"/>
    <hyperlink ref="H14" r:id="rId288"/>
    <hyperlink ref="H77" r:id="rId289"/>
    <hyperlink ref="H82" r:id="rId290"/>
    <hyperlink ref="H126" r:id="rId291"/>
    <hyperlink ref="H168" r:id="rId292"/>
    <hyperlink ref="H180" r:id="rId293"/>
    <hyperlink ref="H181" r:id="rId294"/>
    <hyperlink ref="H236" r:id="rId295"/>
    <hyperlink ref="H294" r:id="rId296"/>
    <hyperlink ref="H297" r:id="rId297"/>
    <hyperlink ref="H302" r:id="rId298"/>
    <hyperlink ref="H341" r:id="rId299"/>
    <hyperlink ref="H350" r:id="rId300"/>
    <hyperlink ref="H365" r:id="rId301"/>
    <hyperlink ref="H366" r:id="rId302"/>
    <hyperlink ref="H389" r:id="rId303"/>
    <hyperlink ref="H482" r:id="rId304"/>
    <hyperlink ref="H485" r:id="rId305"/>
    <hyperlink ref="H487" r:id="rId306"/>
    <hyperlink ref="H506" r:id="rId307"/>
    <hyperlink ref="H523" r:id="rId308"/>
    <hyperlink ref="H344" r:id="rId309"/>
    <hyperlink ref="H521" r:id="rId310"/>
    <hyperlink ref="H87" r:id="rId311"/>
    <hyperlink ref="H219" r:id="rId312"/>
    <hyperlink ref="H380" r:id="rId313"/>
    <hyperlink ref="H522" r:id="rId314"/>
    <hyperlink ref="H210" r:id="rId315"/>
    <hyperlink ref="H138" r:id="rId316"/>
    <hyperlink ref="H520" r:id="rId317"/>
    <hyperlink ref="H489" r:id="rId318"/>
    <hyperlink ref="H518" r:id="rId319"/>
    <hyperlink ref="H441" r:id="rId320"/>
    <hyperlink ref="H519" r:id="rId321"/>
    <hyperlink ref="H410" r:id="rId322"/>
    <hyperlink ref="H11" r:id="rId323"/>
    <hyperlink ref="H148" r:id="rId324"/>
    <hyperlink ref="H315" r:id="rId325"/>
    <hyperlink ref="H207" r:id="rId326"/>
    <hyperlink ref="H511" r:id="rId327"/>
    <hyperlink ref="H27" r:id="rId328"/>
    <hyperlink ref="H67" r:id="rId329"/>
    <hyperlink ref="H64" r:id="rId330"/>
    <hyperlink ref="H186" r:id="rId331"/>
    <hyperlink ref="H191" r:id="rId332"/>
    <hyperlink ref="H192" r:id="rId333"/>
    <hyperlink ref="H196" r:id="rId334"/>
    <hyperlink ref="H448" r:id="rId335"/>
    <hyperlink ref="H469" r:id="rId336"/>
    <hyperlink ref="H288" r:id="rId337"/>
    <hyperlink ref="H45" r:id="rId338"/>
    <hyperlink ref="H245" r:id="rId339"/>
    <hyperlink ref="H246" r:id="rId340"/>
    <hyperlink ref="H313" r:id="rId341"/>
    <hyperlink ref="H106" r:id="rId342"/>
    <hyperlink ref="H416" r:id="rId343"/>
    <hyperlink ref="H413" r:id="rId344"/>
    <hyperlink ref="H137" r:id="rId345"/>
    <hyperlink ref="H442" r:id="rId346"/>
    <hyperlink ref="H32" r:id="rId347"/>
    <hyperlink ref="H187" r:id="rId348"/>
    <hyperlink ref="H436" r:id="rId349"/>
    <hyperlink ref="H185" r:id="rId350"/>
    <hyperlink ref="H437" r:id="rId351"/>
    <hyperlink ref="H505" r:id="rId352"/>
    <hyperlink ref="H34" r:id="rId353"/>
    <hyperlink ref="H81" r:id="rId354"/>
    <hyperlink ref="H481" r:id="rId355"/>
    <hyperlink ref="H326" r:id="rId356"/>
    <hyperlink ref="H84" r:id="rId357"/>
    <hyperlink ref="H154" r:id="rId358"/>
    <hyperlink ref="H145" r:id="rId359"/>
    <hyperlink ref="H144" r:id="rId360"/>
    <hyperlink ref="H8" r:id="rId361"/>
    <hyperlink ref="H4" r:id="rId362"/>
    <hyperlink ref="H253" r:id="rId363"/>
    <hyperlink ref="H38" r:id="rId364"/>
    <hyperlink ref="H282" r:id="rId365"/>
    <hyperlink ref="H412" r:id="rId366"/>
    <hyperlink ref="H170" r:id="rId367"/>
    <hyperlink ref="H490" r:id="rId368"/>
    <hyperlink ref="H244" r:id="rId369"/>
    <hyperlink ref="H346" r:id="rId370"/>
    <hyperlink ref="H435" r:id="rId371"/>
    <hyperlink ref="H230" r:id="rId372"/>
    <hyperlink ref="H475" r:id="rId373" display="https://www.taylorfrancis.com/books/9780429195679"/>
    <hyperlink ref="H255" r:id="rId374" location="t=toc"/>
  </hyperlinks>
  <pageMargins left="0.7" right="0.7" top="0.78740157499999996" bottom="0.78740157499999996" header="0.3" footer="0.3"/>
  <pageSetup paperSize="9" orientation="portrait" verticalDpi="0" r:id="rId3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ČVUT v Praze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 aa</dc:creator>
  <cp:lastModifiedBy>aa aa</cp:lastModifiedBy>
  <dcterms:created xsi:type="dcterms:W3CDTF">2019-03-13T14:06:22Z</dcterms:created>
  <dcterms:modified xsi:type="dcterms:W3CDTF">2019-08-29T10:16:18Z</dcterms:modified>
</cp:coreProperties>
</file>